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36" firstSheet="1" activeTab="6"/>
  </bookViews>
  <sheets>
    <sheet name="Title Page" sheetId="1" r:id="rId1"/>
    <sheet name="Table of Contents" sheetId="2" r:id="rId2"/>
    <sheet name="Cover Page" sheetId="3" r:id="rId3"/>
    <sheet name="Certification" sheetId="4" r:id="rId4"/>
    <sheet name="Statistical and Other Data" sheetId="5" r:id="rId5"/>
    <sheet name="Schedule A" sheetId="6" r:id="rId6"/>
    <sheet name="Schedule A-1" sheetId="7" r:id="rId7"/>
    <sheet name="Schedule A-2 Page 1" sheetId="8" r:id="rId8"/>
    <sheet name="Schedule A-2 Page 2" sheetId="9" r:id="rId9"/>
    <sheet name="Schedule A-3" sheetId="10" r:id="rId10"/>
    <sheet name="Schedule A-4" sheetId="11" r:id="rId11"/>
    <sheet name="Schedule A-4-1" sheetId="12" r:id="rId12"/>
    <sheet name="Schedule A-5" sheetId="13" r:id="rId13"/>
    <sheet name="Schedule A-6" sheetId="14" r:id="rId14"/>
    <sheet name="Schedule B" sheetId="15" r:id="rId15"/>
    <sheet name="Schedule B-1" sheetId="16" r:id="rId16"/>
    <sheet name="Schedule C" sheetId="17" r:id="rId17"/>
    <sheet name="Schedule E-1" sheetId="18" r:id="rId18"/>
    <sheet name="Schedule E-2" sheetId="19" r:id="rId19"/>
    <sheet name="Schedule E Part 1-A P. 1" sheetId="20" r:id="rId20"/>
    <sheet name="Schedule E Part 1-A P. 2" sheetId="21" r:id="rId21"/>
    <sheet name="Schedule E Part 1 P. 1" sheetId="22" r:id="rId22"/>
    <sheet name="Schedule E Part 1 P. 2" sheetId="23" r:id="rId23"/>
  </sheets>
  <definedNames>
    <definedName name="[INSERTMACRO].INSERT_AUD_ADJ">[0]![INSERTMACRO].INSERT_AUD_ADJ</definedName>
    <definedName name="a1amount">'Schedule A-1'!$F$14:$F$38</definedName>
    <definedName name="a1line">'Schedule A-1'!$H$14:$H$38</definedName>
    <definedName name="a1p2amount">'Schedule A-1'!$F$63:$F$87</definedName>
    <definedName name="a1p2line">'Schedule A-1'!$H$63:$H$87</definedName>
    <definedName name="a21amountdecrease">'Schedule A-2 Page 1'!$N$11:$N$55</definedName>
    <definedName name="a21amountincrease">'Schedule A-2 Page 1'!$H$11:$H$55</definedName>
    <definedName name="a21linedecrease">'Schedule A-2 Page 1'!$L$11:$L$55</definedName>
    <definedName name="a21lineincrease">'Schedule A-2 Page 1'!$F$11:$F$55</definedName>
    <definedName name="a22amountdecrease">'Schedule A-2 Page 2'!$N$10:$N$55</definedName>
    <definedName name="a22amountincrease">'Schedule A-2 Page 2'!$H$10:$H$55</definedName>
    <definedName name="a22linedecrease">'Schedule A-2 Page 2'!$L$10:$L$55</definedName>
    <definedName name="a22lineincrease">'Schedule A-2 Page 2'!$F$10:$F$55</definedName>
    <definedName name="AS_PROPOSED_BY_DIVISION_OF_AUDITS">#REF!</definedName>
    <definedName name="BLANK_ADJ_SHEET">#REF!</definedName>
    <definedName name="INSERT_AUD_ADJ">[0]!INSERT_AUD_ADJ</definedName>
    <definedName name="_xlnm.Print_Area" localSheetId="3">'Certification'!$A$2:$J$49</definedName>
    <definedName name="_xlnm.Print_Area" localSheetId="2">'Cover Page'!$A$1:$H$38</definedName>
    <definedName name="_xlnm.Print_Area" localSheetId="5">'Schedule A'!$A$3:$O$59</definedName>
    <definedName name="_xlnm.Print_Area" localSheetId="6">'Schedule A-1'!$A$1:$H$94</definedName>
    <definedName name="_xlnm.Print_Area" localSheetId="7">'Schedule A-2 Page 1'!$A$3:$N$59</definedName>
    <definedName name="_xlnm.Print_Area" localSheetId="8">'Schedule A-2 Page 2'!$A$3:$N$60</definedName>
    <definedName name="_xlnm.Print_Area" localSheetId="9">'Schedule A-3'!$A$2:$M$54</definedName>
    <definedName name="_xlnm.Print_Area" localSheetId="10">'Schedule A-4'!$A$2:$W$48</definedName>
    <definedName name="_xlnm.Print_Area" localSheetId="11">'Schedule A-4-1'!$A$2:$L$51</definedName>
    <definedName name="_xlnm.Print_Area" localSheetId="12">'Schedule A-5'!$A$2:$H$48</definedName>
    <definedName name="_xlnm.Print_Area" localSheetId="13">'Schedule A-6'!$A$3:$L$49</definedName>
    <definedName name="_xlnm.Print_Area" localSheetId="14">'Schedule B'!$A$2:$X$45</definedName>
    <definedName name="_xlnm.Print_Area" localSheetId="15">'Schedule B-1'!$A$2:$R$38</definedName>
    <definedName name="_xlnm.Print_Area" localSheetId="16">'Schedule C'!$A$2:$N$38</definedName>
    <definedName name="_xlnm.Print_Area" localSheetId="21">'Schedule E Part 1 P. 1'!$A$1:$I$57</definedName>
    <definedName name="_xlnm.Print_Area" localSheetId="22">'Schedule E Part 1 P. 2'!$A$2:$F$55</definedName>
    <definedName name="_xlnm.Print_Area" localSheetId="19">'Schedule E Part 1-A P. 1'!$A$1:$I$57</definedName>
    <definedName name="_xlnm.Print_Area" localSheetId="20">'Schedule E Part 1-A P. 2'!$A$2:$F$55</definedName>
    <definedName name="_xlnm.Print_Area" localSheetId="17">'Schedule E-1'!$A$2:$K$58</definedName>
    <definedName name="_xlnm.Print_Area" localSheetId="18">'Schedule E-2'!$A$2:$F$48</definedName>
    <definedName name="_xlnm.Print_Area" localSheetId="4">'Statistical and Other Data'!$A$2:$L$52</definedName>
    <definedName name="START_ADJ">#REF!</definedName>
  </definedNames>
  <calcPr fullCalcOnLoad="1"/>
</workbook>
</file>

<file path=xl/sharedStrings.xml><?xml version="1.0" encoding="utf-8"?>
<sst xmlns="http://schemas.openxmlformats.org/spreadsheetml/2006/main" count="1386" uniqueCount="594">
  <si>
    <t>Title</t>
  </si>
  <si>
    <t>Reported</t>
  </si>
  <si>
    <t>(Decrease)</t>
  </si>
  <si>
    <t>KENTUCKY MEDICAL ASSISTANCE PROGRAM</t>
  </si>
  <si>
    <t>For</t>
  </si>
  <si>
    <t>Address</t>
  </si>
  <si>
    <t>(City)</t>
  </si>
  <si>
    <t>and Ending</t>
  </si>
  <si>
    <t>CERTIFICATION BY OFFICER OR ADMINISTRATOR</t>
  </si>
  <si>
    <t>Period:  From</t>
  </si>
  <si>
    <t>To</t>
  </si>
  <si>
    <t>I HEREBY CERTIFY that I have examined the accompanying Kentucky Medical Assistance Program</t>
  </si>
  <si>
    <t>and that, to</t>
  </si>
  <si>
    <t>the best of my knowledge and belief, they are true, correct and complete statements prepared from</t>
  </si>
  <si>
    <t xml:space="preserve">the books and records of </t>
  </si>
  <si>
    <t>(Signed)</t>
  </si>
  <si>
    <t>Officer or Administrator</t>
  </si>
  <si>
    <t>Date</t>
  </si>
  <si>
    <t>STATISTICAL AND OTHER DATA</t>
  </si>
  <si>
    <t>General Information</t>
  </si>
  <si>
    <t>1.</t>
  </si>
  <si>
    <t>Provider Name</t>
  </si>
  <si>
    <t>Date Submitted</t>
  </si>
  <si>
    <t>Name of Chief Administrative Officer</t>
  </si>
  <si>
    <t>Telephone Number</t>
  </si>
  <si>
    <t>Type Of Control</t>
  </si>
  <si>
    <t>2.</t>
  </si>
  <si>
    <t>(a)</t>
  </si>
  <si>
    <t>Voluntary Non Profit</t>
  </si>
  <si>
    <t>(b)</t>
  </si>
  <si>
    <t>Proprietary</t>
  </si>
  <si>
    <t>(c)</t>
  </si>
  <si>
    <t>Government</t>
  </si>
  <si>
    <t>Church</t>
  </si>
  <si>
    <t>Individual</t>
  </si>
  <si>
    <t>State</t>
  </si>
  <si>
    <t>Other - (Specify)</t>
  </si>
  <si>
    <t>Partnership</t>
  </si>
  <si>
    <t>County</t>
  </si>
  <si>
    <t>Corporation</t>
  </si>
  <si>
    <t>City</t>
  </si>
  <si>
    <t>Name of Governing Board</t>
  </si>
  <si>
    <t>Name of Chairman of Governing Board</t>
  </si>
  <si>
    <t>Statistical Data</t>
  </si>
  <si>
    <t>3.</t>
  </si>
  <si>
    <t>Number of Visits or Encounters:</t>
  </si>
  <si>
    <t>Number</t>
  </si>
  <si>
    <t>Percent</t>
  </si>
  <si>
    <t>Title XIX Covered Visits</t>
  </si>
  <si>
    <t>Title XVIII Covered Visits</t>
  </si>
  <si>
    <t>All Other Visits</t>
  </si>
  <si>
    <t>Total Visits</t>
  </si>
  <si>
    <t>(d)</t>
  </si>
  <si>
    <t>4.</t>
  </si>
  <si>
    <t>ADJUSTMENT AND RECLASSIFICATION OF OPERATING EXPENSES</t>
  </si>
  <si>
    <t>Schedule A</t>
  </si>
  <si>
    <t>Period From</t>
  </si>
  <si>
    <t>COST CENTERS</t>
  </si>
  <si>
    <t>Salaries</t>
  </si>
  <si>
    <t>Other</t>
  </si>
  <si>
    <t>Total</t>
  </si>
  <si>
    <t>Adjustments</t>
  </si>
  <si>
    <t>Reclassifica-</t>
  </si>
  <si>
    <t>Net (1)</t>
  </si>
  <si>
    <t>tions</t>
  </si>
  <si>
    <t>Expenses</t>
  </si>
  <si>
    <t>General Service Cost Centers:</t>
  </si>
  <si>
    <t>Depreciation</t>
  </si>
  <si>
    <t>Employee Benefits</t>
  </si>
  <si>
    <t>5.</t>
  </si>
  <si>
    <t>Employee Education &amp; Training</t>
  </si>
  <si>
    <t>6.</t>
  </si>
  <si>
    <t>Administration &amp; General</t>
  </si>
  <si>
    <t>7.</t>
  </si>
  <si>
    <t>Central Services &amp; Supplies</t>
  </si>
  <si>
    <t>8.</t>
  </si>
  <si>
    <t>Medical Records</t>
  </si>
  <si>
    <t>9.</t>
  </si>
  <si>
    <t>Patient Transportation</t>
  </si>
  <si>
    <t>10.</t>
  </si>
  <si>
    <t>Outreach</t>
  </si>
  <si>
    <t>11.</t>
  </si>
  <si>
    <t>Health Education Services</t>
  </si>
  <si>
    <t>12.</t>
  </si>
  <si>
    <t>Social Services</t>
  </si>
  <si>
    <t>13.</t>
  </si>
  <si>
    <t>Nutritional Counseling</t>
  </si>
  <si>
    <t>14.</t>
  </si>
  <si>
    <t>Family Planning Counseling</t>
  </si>
  <si>
    <t>15.</t>
  </si>
  <si>
    <t>Clinical Pharmacology</t>
  </si>
  <si>
    <t>16.</t>
  </si>
  <si>
    <t>17.</t>
  </si>
  <si>
    <t>Direct Service Cost Centers:</t>
  </si>
  <si>
    <t>18.</t>
  </si>
  <si>
    <t>18a</t>
  </si>
  <si>
    <t>a.</t>
  </si>
  <si>
    <t>Medical &amp; Nursing Services</t>
  </si>
  <si>
    <t>18b</t>
  </si>
  <si>
    <t>b.</t>
  </si>
  <si>
    <t>Screening (EPSDT)</t>
  </si>
  <si>
    <t>18c</t>
  </si>
  <si>
    <t>c.</t>
  </si>
  <si>
    <t>Home Health</t>
  </si>
  <si>
    <t>18d</t>
  </si>
  <si>
    <t>d.</t>
  </si>
  <si>
    <t>Nurse Midwifery</t>
  </si>
  <si>
    <t>18e</t>
  </si>
  <si>
    <t>e.</t>
  </si>
  <si>
    <t>Audiology</t>
  </si>
  <si>
    <t>18f</t>
  </si>
  <si>
    <t>f.</t>
  </si>
  <si>
    <t>18g</t>
  </si>
  <si>
    <t>g.</t>
  </si>
  <si>
    <t>19.</t>
  </si>
  <si>
    <t>Laboratory</t>
  </si>
  <si>
    <t>20.</t>
  </si>
  <si>
    <t>Radiology</t>
  </si>
  <si>
    <t>21.</t>
  </si>
  <si>
    <t>Pharmacy</t>
  </si>
  <si>
    <t>22.</t>
  </si>
  <si>
    <t>Dental Services</t>
  </si>
  <si>
    <t>23.</t>
  </si>
  <si>
    <t>Optometry Services</t>
  </si>
  <si>
    <t>24.</t>
  </si>
  <si>
    <t>25.</t>
  </si>
  <si>
    <t>Other Non-Reimbursable</t>
  </si>
  <si>
    <t>Cost Centers:</t>
  </si>
  <si>
    <t>26.</t>
  </si>
  <si>
    <t>Research</t>
  </si>
  <si>
    <t>27.</t>
  </si>
  <si>
    <t>28.</t>
  </si>
  <si>
    <t>29.</t>
  </si>
  <si>
    <t>TOTAL EXPENSES</t>
  </si>
  <si>
    <t>(1)  Transfer amounts in Column 6 to Schedule B, Column 1.</t>
  </si>
  <si>
    <t>ADJUSTMENTS TO EXPENSES</t>
  </si>
  <si>
    <t>(1)</t>
  </si>
  <si>
    <t>Amount (2)</t>
  </si>
  <si>
    <t>Schedule A Line #</t>
  </si>
  <si>
    <t>Basis For</t>
  </si>
  <si>
    <t>Increase</t>
  </si>
  <si>
    <t>to be Increased</t>
  </si>
  <si>
    <t>Description</t>
  </si>
  <si>
    <t>Adjustment</t>
  </si>
  <si>
    <t>Or Decreased</t>
  </si>
  <si>
    <t>Investment Income on Comingled Restricted and</t>
  </si>
  <si>
    <t>Unrestricted Funds</t>
  </si>
  <si>
    <t>Trade Quantity and Time discounts On Purchase</t>
  </si>
  <si>
    <t>Telephone Service (Pay Stations, etc.)</t>
  </si>
  <si>
    <t>Parking Lot</t>
  </si>
  <si>
    <t>Sale of Scrap, Waste, etc.</t>
  </si>
  <si>
    <t>Rental of Living Quarters to Employees and Others</t>
  </si>
  <si>
    <t>Rental of Facility Space</t>
  </si>
  <si>
    <t>Sale of Medical Supplies to Other Than Patients</t>
  </si>
  <si>
    <t>Sale of Medical records and Abstracts</t>
  </si>
  <si>
    <t>Vending Machine Concessions</t>
  </si>
  <si>
    <t>Finance or Penalty Charges</t>
  </si>
  <si>
    <t>Fund Raising Expenses</t>
  </si>
  <si>
    <t>Specific Expenses, Net of Fund Raising Expenses</t>
  </si>
  <si>
    <t>Costs</t>
  </si>
  <si>
    <t>Recovery of Insured Loss</t>
  </si>
  <si>
    <t>Adjustment Resulting From Transactions With</t>
  </si>
  <si>
    <t>Related Organizations</t>
  </si>
  <si>
    <t>Gains and Losses on Disposals of Capital Assets</t>
  </si>
  <si>
    <t>TOTAL ADJUSTMENTS</t>
  </si>
  <si>
    <t>(1)  (A) = Costs, (B) = Revenues</t>
  </si>
  <si>
    <t>(2)  Transfer Amounts in Column 2 to Schedule A, Column 4</t>
  </si>
  <si>
    <t xml:space="preserve"> </t>
  </si>
  <si>
    <t>Schedule A-2</t>
  </si>
  <si>
    <t>RECLASSIFICATION OF EXPENSES</t>
  </si>
  <si>
    <t>Increase (1)</t>
  </si>
  <si>
    <t>Decrease (1)</t>
  </si>
  <si>
    <t>Explanation</t>
  </si>
  <si>
    <t>Cost Center</t>
  </si>
  <si>
    <t>Line No.</t>
  </si>
  <si>
    <t>Amount</t>
  </si>
  <si>
    <t>To Reclassify to</t>
  </si>
  <si>
    <t>Empl. Ben.</t>
  </si>
  <si>
    <t>Admin. &amp; Gen.</t>
  </si>
  <si>
    <t>Personnel Dept.</t>
  </si>
  <si>
    <t>Emp. Educ &amp; Trn.</t>
  </si>
  <si>
    <t>Health Service</t>
  </si>
  <si>
    <t>Hospitalization Ins.</t>
  </si>
  <si>
    <t>Workmen's Comp.</t>
  </si>
  <si>
    <t>Group Ins.</t>
  </si>
  <si>
    <t>Social Security Taxes</t>
  </si>
  <si>
    <t>Unemployment Taxes</t>
  </si>
  <si>
    <t>Pension Plan Costs</t>
  </si>
  <si>
    <t>Property Ins.</t>
  </si>
  <si>
    <t>Property Interest</t>
  </si>
  <si>
    <t>Property Taxes</t>
  </si>
  <si>
    <t>Rent</t>
  </si>
  <si>
    <t>Empl. Ed. &amp; Trn.</t>
  </si>
  <si>
    <t>Admin. &amp; General</t>
  </si>
  <si>
    <t>Cen. Sys. &amp; Sup.</t>
  </si>
  <si>
    <t>Med. Recs.</t>
  </si>
  <si>
    <t>Pat. Trans.</t>
  </si>
  <si>
    <t>Health Ed.</t>
  </si>
  <si>
    <t>30.</t>
  </si>
  <si>
    <t>Soc. Serv.</t>
  </si>
  <si>
    <t>Nutr. Cous.</t>
  </si>
  <si>
    <t>31.</t>
  </si>
  <si>
    <t>Fam. Plan.</t>
  </si>
  <si>
    <t>32.</t>
  </si>
  <si>
    <t>Clin. Pharm.</t>
  </si>
  <si>
    <t>33.</t>
  </si>
  <si>
    <t>34.</t>
  </si>
  <si>
    <t>35.</t>
  </si>
  <si>
    <t>36</t>
  </si>
  <si>
    <t>37.</t>
  </si>
  <si>
    <t>38.</t>
  </si>
  <si>
    <t>39.</t>
  </si>
  <si>
    <t>40.</t>
  </si>
  <si>
    <t>SUBTOTAL</t>
  </si>
  <si>
    <t>(1)  Transfer Amounts in Columns 3 &amp; 6 to Schedule A, Column 5</t>
  </si>
  <si>
    <t>36.</t>
  </si>
  <si>
    <t>41.</t>
  </si>
  <si>
    <t>42.</t>
  </si>
  <si>
    <t>43.</t>
  </si>
  <si>
    <t>44.</t>
  </si>
  <si>
    <t>45.</t>
  </si>
  <si>
    <t>46.</t>
  </si>
  <si>
    <t>47.</t>
  </si>
  <si>
    <t>TOTAL</t>
  </si>
  <si>
    <t>(1)  Transfer Amounts in columns 3 &amp; 6 to Schedule A, Column 5</t>
  </si>
  <si>
    <t xml:space="preserve">  </t>
  </si>
  <si>
    <t>STATEMENT OF COSTS OF SERVICES FROM RELATED ORGANIZATIONS</t>
  </si>
  <si>
    <t>Schedule A-3</t>
  </si>
  <si>
    <t>A.</t>
  </si>
  <si>
    <t>In The Amount Of Costs To Be Reimbursed By The KMAP Program, Are Any Costs Included Which</t>
  </si>
  <si>
    <t>Are The Result Of Transactions With Related Parties?</t>
  </si>
  <si>
    <t>IF YES:  Complete Parts B and C.</t>
  </si>
  <si>
    <t>B.</t>
  </si>
  <si>
    <t>Costs Incurred And Adjustments Required As Result Of Transactions With Related Organizations:</t>
  </si>
  <si>
    <t>Amount Reported On Schedule A</t>
  </si>
  <si>
    <t>Expense</t>
  </si>
  <si>
    <t xml:space="preserve">Amount </t>
  </si>
  <si>
    <t>Item</t>
  </si>
  <si>
    <t>Allowable</t>
  </si>
  <si>
    <t>(4 - 5)</t>
  </si>
  <si>
    <t>C.</t>
  </si>
  <si>
    <t>Interrelationship Of Provider To Related Organizations:</t>
  </si>
  <si>
    <t>Provider</t>
  </si>
  <si>
    <t>Related Organization</t>
  </si>
  <si>
    <t>%</t>
  </si>
  <si>
    <t>Type Of</t>
  </si>
  <si>
    <t>Code</t>
  </si>
  <si>
    <t>Name</t>
  </si>
  <si>
    <t>Ownership</t>
  </si>
  <si>
    <t>Business</t>
  </si>
  <si>
    <t>(1)     Use the following codes to indicate the interrelationship of the provider with related organizations:</t>
  </si>
  <si>
    <t>Individual has financial interest (stockholder, partner, etc.) in both related organizations and in provider.</t>
  </si>
  <si>
    <t>Corporation, partnership or other organization has financial interest in provider.</t>
  </si>
  <si>
    <t>Provider has financial interest in corporation, partnership or other organization.</t>
  </si>
  <si>
    <t>D.</t>
  </si>
  <si>
    <t>Director, officer, administrator, or key person of provider of such person has financial interest in related</t>
  </si>
  <si>
    <t>organization</t>
  </si>
  <si>
    <t>E.</t>
  </si>
  <si>
    <t>Individual is director, officer, administrator, or key person of provider and related organization.</t>
  </si>
  <si>
    <t>F.</t>
  </si>
  <si>
    <t>Director, officer, administrator, or key person of related organization ore relative of such person has</t>
  </si>
  <si>
    <t>financial interest in provider.</t>
  </si>
  <si>
    <t>G.</t>
  </si>
  <si>
    <t>Other (financial or non-financial). Specify.</t>
  </si>
  <si>
    <t>SCHEDULE OF STAFFING COSTS</t>
  </si>
  <si>
    <t>Schedule A-4</t>
  </si>
  <si>
    <t>% of</t>
  </si>
  <si>
    <t>of Staff</t>
  </si>
  <si>
    <t xml:space="preserve">Annual </t>
  </si>
  <si>
    <t>Fringe</t>
  </si>
  <si>
    <t>Payroll</t>
  </si>
  <si>
    <t>Cost per</t>
  </si>
  <si>
    <t>FTEs</t>
  </si>
  <si>
    <t>Hours</t>
  </si>
  <si>
    <t>Compensation</t>
  </si>
  <si>
    <t>Benefits</t>
  </si>
  <si>
    <t>Taxes</t>
  </si>
  <si>
    <t>Cost</t>
  </si>
  <si>
    <t>Visits</t>
  </si>
  <si>
    <t>FTE</t>
  </si>
  <si>
    <t>Hour</t>
  </si>
  <si>
    <t>Visit</t>
  </si>
  <si>
    <t>Administrative Staff</t>
  </si>
  <si>
    <t>Chief Administrative Staff</t>
  </si>
  <si>
    <t>XXXXXXX</t>
  </si>
  <si>
    <t>Chief Financial Officer</t>
  </si>
  <si>
    <t>Medical Director</t>
  </si>
  <si>
    <t>Other Administrative Staff</t>
  </si>
  <si>
    <t>Total Administrative Staff</t>
  </si>
  <si>
    <t>Medical Staff</t>
  </si>
  <si>
    <t>Physicians</t>
  </si>
  <si>
    <t>Physician Assistants</t>
  </si>
  <si>
    <t>Nurse Practitioners</t>
  </si>
  <si>
    <t>Nurse Midwives</t>
  </si>
  <si>
    <t>Dentists</t>
  </si>
  <si>
    <t>Licensed Practical Nurses</t>
  </si>
  <si>
    <t>Aides</t>
  </si>
  <si>
    <t>Registered Nurses</t>
  </si>
  <si>
    <t>Total Medical Staff</t>
  </si>
  <si>
    <t>Other Staff</t>
  </si>
  <si>
    <t>Radiologists</t>
  </si>
  <si>
    <t>Radiology Technicians</t>
  </si>
  <si>
    <t>Pathologists</t>
  </si>
  <si>
    <t>Pathology Technicians</t>
  </si>
  <si>
    <t>Pharmacists</t>
  </si>
  <si>
    <t>Clinical Pharmacists</t>
  </si>
  <si>
    <t>Optometrists</t>
  </si>
  <si>
    <t>Total Other Staff</t>
  </si>
  <si>
    <t>SUMMARY OF PURCHASED SERVICES</t>
  </si>
  <si>
    <t>Schedule A-4-1</t>
  </si>
  <si>
    <t>Service</t>
  </si>
  <si>
    <t xml:space="preserve">Units of </t>
  </si>
  <si>
    <t>Fee per</t>
  </si>
  <si>
    <t>Provided</t>
  </si>
  <si>
    <t>Center</t>
  </si>
  <si>
    <t>Unit</t>
  </si>
  <si>
    <t>Administrative Services:</t>
  </si>
  <si>
    <t>Medical Services:</t>
  </si>
  <si>
    <t>Other Services:</t>
  </si>
  <si>
    <t>DEPRECIATION QUESTIONNAIRE</t>
  </si>
  <si>
    <t>Schedule A-5</t>
  </si>
  <si>
    <t>Was Depreciation Included In Cost Report Calculated On A Straight Line Basis?</t>
  </si>
  <si>
    <t>Is Depreciation Funded?</t>
  </si>
  <si>
    <t>Were There Any Gains Or Losses On Disposals Of Capital Assets During This Period?</t>
  </si>
  <si>
    <t>If YES:    Were The Effects Of Those Gains And Losses Excluded From Expenses On Schedule A?</t>
  </si>
  <si>
    <t>If NO:     Where Included?</t>
  </si>
  <si>
    <t xml:space="preserve">                             Cost Center</t>
  </si>
  <si>
    <t>Schedule A-6</t>
  </si>
  <si>
    <t>GRANTS, GIFTS AND ENDOWMENT FUNDS</t>
  </si>
  <si>
    <t>CHANGES IN FUND BALANCE</t>
  </si>
  <si>
    <t>Specified (1)</t>
  </si>
  <si>
    <t>Beginning</t>
  </si>
  <si>
    <t>Ending (2)</t>
  </si>
  <si>
    <t>Source</t>
  </si>
  <si>
    <t>Purpose</t>
  </si>
  <si>
    <t>Balance</t>
  </si>
  <si>
    <t>Received</t>
  </si>
  <si>
    <t>Expended</t>
  </si>
  <si>
    <t>Subtotal - Restricted</t>
  </si>
  <si>
    <t>Subtotal - Unrestricted</t>
  </si>
  <si>
    <t>DONATED ASSETS</t>
  </si>
  <si>
    <t>Cost Basis</t>
  </si>
  <si>
    <t>(2)  Column 1 + Column 2 - Column 3.</t>
  </si>
  <si>
    <t>(3)  Transfer Amounts from Schedule E-1, Line F-1.</t>
  </si>
  <si>
    <t>Schedule B</t>
  </si>
  <si>
    <t>COST ALLOCATION</t>
  </si>
  <si>
    <t>Deprecia-</t>
  </si>
  <si>
    <t>Employee</t>
  </si>
  <si>
    <t>Sub-</t>
  </si>
  <si>
    <t>Admin. &amp;</t>
  </si>
  <si>
    <t>Social</t>
  </si>
  <si>
    <t>tion</t>
  </si>
  <si>
    <t>General</t>
  </si>
  <si>
    <t>Services</t>
  </si>
  <si>
    <t>(          )</t>
  </si>
  <si>
    <t>Total  (2)</t>
  </si>
  <si>
    <t>Medical &amp; Nursing Services (3)</t>
  </si>
  <si>
    <t>XXXXXX</t>
  </si>
  <si>
    <t>Other Non-Reimbursable Cost</t>
  </si>
  <si>
    <t>Centers:</t>
  </si>
  <si>
    <t>Total Expenses</t>
  </si>
  <si>
    <t>(1)  Transfer amounts to Column 1 from Schedule A, Column 6.</t>
  </si>
  <si>
    <t>(2)  Transfer amounts in Column 11 to Schedule C, Column 4.</t>
  </si>
  <si>
    <t>(3)  Transfer amounts in Column 1, Line 9, from Schedule A, Column 6, Line 18a, thru 18g.</t>
  </si>
  <si>
    <t>Schedule B-1</t>
  </si>
  <si>
    <t>COST ALLOCATION STATISTICS</t>
  </si>
  <si>
    <t>(Sq. Ft.)</t>
  </si>
  <si>
    <t>(Gross Sal.)</t>
  </si>
  <si>
    <t>(Accum. Cost)</t>
  </si>
  <si>
    <t>(# Visits)</t>
  </si>
  <si>
    <t>(% Assigned)</t>
  </si>
  <si>
    <t>Direct Service Cost</t>
  </si>
  <si>
    <t>Total Statistic</t>
  </si>
  <si>
    <t>Cost to be Allocated (1)</t>
  </si>
  <si>
    <t>Unit Cost Multiplier (2)</t>
  </si>
  <si>
    <t>(1)  Transfer Amounts From Schedule B, Column 1, Lines 1 thru 8.</t>
  </si>
  <si>
    <t>(2)  Line 23 - Line 22.</t>
  </si>
  <si>
    <t>APPORTIONMENT OF DEPARTMENTAL COSTS TO TITLE XIX</t>
  </si>
  <si>
    <t>Schedule C</t>
  </si>
  <si>
    <t xml:space="preserve">       FYE:</t>
  </si>
  <si>
    <t>Number Of</t>
  </si>
  <si>
    <t>Title XIX</t>
  </si>
  <si>
    <t>Units Of</t>
  </si>
  <si>
    <t>Units of Service</t>
  </si>
  <si>
    <t>Departmental</t>
  </si>
  <si>
    <t>Cost Centers</t>
  </si>
  <si>
    <t>Utilization</t>
  </si>
  <si>
    <t>Medical And Nursing Services</t>
  </si>
  <si>
    <t>Procedures</t>
  </si>
  <si>
    <t>Prescriptions</t>
  </si>
  <si>
    <t>FYE:</t>
  </si>
  <si>
    <t>SUMMARY STATEMENT OF REVENUES AND EXPENSES</t>
  </si>
  <si>
    <t>Schedule E-1</t>
  </si>
  <si>
    <t>Period:    From</t>
  </si>
  <si>
    <t>Patient Revenues</t>
  </si>
  <si>
    <t>1.  Title XIX</t>
  </si>
  <si>
    <t>2.  Other (Specify)_____________________</t>
  </si>
  <si>
    <t>___________________________________</t>
  </si>
  <si>
    <t>3.  Total Patient Revenues</t>
  </si>
  <si>
    <t>Bad Debts and Allowances</t>
  </si>
  <si>
    <t>1.  Allowance for Bad Debts</t>
  </si>
  <si>
    <t>3.  Total Allowances and Bad Debts</t>
  </si>
  <si>
    <t>Net Patient Revenues</t>
  </si>
  <si>
    <t>Less - Total Operating Expenses</t>
  </si>
  <si>
    <t>Net Income From Service to Patients</t>
  </si>
  <si>
    <t>Other Revenues</t>
  </si>
  <si>
    <t>1.  Contributions, donations, etc.,</t>
  </si>
  <si>
    <t xml:space="preserve">     --Restricted</t>
  </si>
  <si>
    <t xml:space="preserve">     --Unrestricted</t>
  </si>
  <si>
    <t>2.  Interest Income</t>
  </si>
  <si>
    <t>3.  Rental Income</t>
  </si>
  <si>
    <t>4.  Other Investment Income</t>
  </si>
  <si>
    <t>5.  Revenue From Coffee Shop/Canteen,</t>
  </si>
  <si>
    <t xml:space="preserve">        Vending Machines</t>
  </si>
  <si>
    <t>6.  Parking Lot</t>
  </si>
  <si>
    <t>7.  Other (Specify)_____________________</t>
  </si>
  <si>
    <t>8.  Total Other Revenues</t>
  </si>
  <si>
    <t>Other Expenses</t>
  </si>
  <si>
    <t>1.  Other (Specify)_____________________</t>
  </si>
  <si>
    <t>2.  Total Other Expenses</t>
  </si>
  <si>
    <t>H.</t>
  </si>
  <si>
    <t>Total Other Revenues and Expenses</t>
  </si>
  <si>
    <t>I.</t>
  </si>
  <si>
    <t>Net Income (Loss) For the Period</t>
  </si>
  <si>
    <t>STATEMENT OF CHANGES IN FUND BALANCE</t>
  </si>
  <si>
    <t>Schedule E-2</t>
  </si>
  <si>
    <t>Fund Balance as of ____________________________________</t>
  </si>
  <si>
    <t>Additions</t>
  </si>
  <si>
    <t>Total Additions</t>
  </si>
  <si>
    <t>Deductions</t>
  </si>
  <si>
    <t>Total Deductions</t>
  </si>
  <si>
    <t>Fund Balance as of</t>
  </si>
  <si>
    <t>Schedule E</t>
  </si>
  <si>
    <t>Part 1</t>
  </si>
  <si>
    <t>BALANCE SHEET</t>
  </si>
  <si>
    <t>(Prior Period)</t>
  </si>
  <si>
    <t>ASSETS</t>
  </si>
  <si>
    <t>CURRENT ASSETS</t>
  </si>
  <si>
    <t>1.     Cash on Hand and in Bank</t>
  </si>
  <si>
    <t>2.     Short-Term Investments</t>
  </si>
  <si>
    <t>3.     Accounts Receivable</t>
  </si>
  <si>
    <t>4.     Notes Receivable</t>
  </si>
  <si>
    <t>5.     Less:  Allowance for</t>
  </si>
  <si>
    <t xml:space="preserve">         Uncollectible Accounts and</t>
  </si>
  <si>
    <t xml:space="preserve">         Notes Receivable</t>
  </si>
  <si>
    <t>6.     Inventories</t>
  </si>
  <si>
    <t>7.     Prepaid Expenses</t>
  </si>
  <si>
    <t>8.     Other Current Assets (Specify)</t>
  </si>
  <si>
    <t>9.     TOTAL CURRENT ASSETS</t>
  </si>
  <si>
    <t>PROPERTY, PLANT AND EQUIPMENT</t>
  </si>
  <si>
    <t>ACCUM</t>
  </si>
  <si>
    <t>BOOK</t>
  </si>
  <si>
    <t>COST</t>
  </si>
  <si>
    <t>DEPR.</t>
  </si>
  <si>
    <t>VALUE</t>
  </si>
  <si>
    <t>1.     Land</t>
  </si>
  <si>
    <t>2.     Buildings</t>
  </si>
  <si>
    <t>3.     Leasehold Imp.</t>
  </si>
  <si>
    <t>4.     Movable Equipment</t>
  </si>
  <si>
    <t>5.     Motor Vehicles</t>
  </si>
  <si>
    <t>6.     Other Fixed Assets</t>
  </si>
  <si>
    <t>(Specify)</t>
  </si>
  <si>
    <t>7.     TOTAL PROPERTY, PLANT AND EQUIPMENT</t>
  </si>
  <si>
    <t>OTHER ASSETS (if any)</t>
  </si>
  <si>
    <t>1.     Deposits</t>
  </si>
  <si>
    <t>2.     Long-Term Investments</t>
  </si>
  <si>
    <t>3.     Special Funds</t>
  </si>
  <si>
    <t>4.     Other (Specify)</t>
  </si>
  <si>
    <t>5.     TOTAL OTHER ASSETS</t>
  </si>
  <si>
    <t>TOTAL ASSETS</t>
  </si>
  <si>
    <t>LIABILITIES</t>
  </si>
  <si>
    <t>CURRENT LIABILITIES</t>
  </si>
  <si>
    <t>1.     Accounts Payable</t>
  </si>
  <si>
    <t>2.     Mortgages Payable within</t>
  </si>
  <si>
    <t xml:space="preserve">           one year</t>
  </si>
  <si>
    <t>3.     Notes and Loans Payable</t>
  </si>
  <si>
    <t>4.     Salaries and Wages</t>
  </si>
  <si>
    <t xml:space="preserve">           Payable</t>
  </si>
  <si>
    <t>5.     Payroll Taxes Payable</t>
  </si>
  <si>
    <t>6.     Accrued Taxes</t>
  </si>
  <si>
    <t>7.     Deferred Income</t>
  </si>
  <si>
    <t>8.     Other Current Liabilities</t>
  </si>
  <si>
    <t xml:space="preserve">        (Specify) ___________________</t>
  </si>
  <si>
    <t>9.     TOTAL CURRENT LIABILITIES</t>
  </si>
  <si>
    <t>LONG-TERM LIABILITIES</t>
  </si>
  <si>
    <t>1.     Mortgages Payable Over</t>
  </si>
  <si>
    <t>2.     Notes Payable Over</t>
  </si>
  <si>
    <t>3.     Unsecured Loans</t>
  </si>
  <si>
    <t>4.     Other Long-term Liabilities</t>
  </si>
  <si>
    <t>5.     TOTAL LONG-TERM LIABILITIES</t>
  </si>
  <si>
    <t>FUND BALANCE</t>
  </si>
  <si>
    <t>1.     Unrestricted</t>
  </si>
  <si>
    <t>2.     Restricted (Specify)____________</t>
  </si>
  <si>
    <t>3.     Other ______________________</t>
  </si>
  <si>
    <t>TOTAL FUND BALANCE</t>
  </si>
  <si>
    <t>TOTAL LIABILITIES AND FUND BALANCE</t>
  </si>
  <si>
    <t>(Current Period)</t>
  </si>
  <si>
    <t>SUBTOTAL FROM PAGE 1</t>
  </si>
  <si>
    <t>Schedule A-1, Page 2</t>
  </si>
  <si>
    <t>YES</t>
  </si>
  <si>
    <t>NO</t>
  </si>
  <si>
    <t>Universal Cost Report</t>
  </si>
  <si>
    <t>(Provider Name)</t>
  </si>
  <si>
    <t>(Provider Number)</t>
  </si>
  <si>
    <t>(Address)</t>
  </si>
  <si>
    <t xml:space="preserve">Universal Cost Report for the period ended </t>
  </si>
  <si>
    <t>(Provider Name), in accordance with applicable program directives, except as noted.</t>
  </si>
  <si>
    <t>Housekeeping &amp; Maintenance</t>
  </si>
  <si>
    <t xml:space="preserve">Property &amp; Plant Operation </t>
  </si>
  <si>
    <r>
      <t xml:space="preserve">Other: </t>
    </r>
    <r>
      <rPr>
        <u val="single"/>
        <sz val="12"/>
        <rFont val="Times New Roman"/>
        <family val="1"/>
      </rPr>
      <t>Visiting Nurse</t>
    </r>
  </si>
  <si>
    <r>
      <t xml:space="preserve">Other: </t>
    </r>
    <r>
      <rPr>
        <u val="single"/>
        <sz val="12"/>
        <rFont val="Times New Roman"/>
        <family val="1"/>
      </rPr>
      <t>Clinical Psychologist</t>
    </r>
  </si>
  <si>
    <r>
      <t xml:space="preserve">Other: </t>
    </r>
    <r>
      <rPr>
        <u val="single"/>
        <sz val="12"/>
        <rFont val="Times New Roman"/>
        <family val="1"/>
      </rPr>
      <t>Clinical Social Worker</t>
    </r>
  </si>
  <si>
    <t>Phys. Srvcs Under Agreement</t>
  </si>
  <si>
    <t>Date facility licensed as primary care center or rural health clinic</t>
  </si>
  <si>
    <t>Housekeep. &amp; Mnt.</t>
  </si>
  <si>
    <t xml:space="preserve">Property &amp; Plant Op. </t>
  </si>
  <si>
    <t>Department for Medicaid Services</t>
  </si>
  <si>
    <t>Frankfort, KY  40621</t>
  </si>
  <si>
    <t>TABLE OF CONTENTS</t>
  </si>
  <si>
    <t>SCHEDULE</t>
  </si>
  <si>
    <t>A</t>
  </si>
  <si>
    <t xml:space="preserve">ADJUSTMENT AND RECLASSIFICATION OF </t>
  </si>
  <si>
    <t>A-1</t>
  </si>
  <si>
    <t>ADJUSTMENTS TO EXPENSE</t>
  </si>
  <si>
    <t>A-2</t>
  </si>
  <si>
    <t>A-3</t>
  </si>
  <si>
    <t xml:space="preserve">STATEMENT OF COSTS OF SERVICES FROM </t>
  </si>
  <si>
    <t>RELATED ORGANIZATIONS</t>
  </si>
  <si>
    <t>A-4</t>
  </si>
  <si>
    <t xml:space="preserve">STAFFING COSTS                                                                     </t>
  </si>
  <si>
    <t>B &amp; B1</t>
  </si>
  <si>
    <t xml:space="preserve">COST ALLOCATION AND COST ALLOCATION </t>
  </si>
  <si>
    <t>STATISTICS</t>
  </si>
  <si>
    <t>C</t>
  </si>
  <si>
    <t xml:space="preserve">APPORTIONMENT OF DEPARTMENTAL COSTS TO </t>
  </si>
  <si>
    <t>TITLE XIX AND REIMBURSEMENT SETTLEMENT</t>
  </si>
  <si>
    <t>E PART 1 FINANCIAL STATEMENTS</t>
  </si>
  <si>
    <t>AND PART 1-A,</t>
  </si>
  <si>
    <t>E-1, AND E-2</t>
  </si>
  <si>
    <t>INSTRUCTION 
PAGE</t>
  </si>
  <si>
    <t xml:space="preserve">OPERATING EXPENSES </t>
  </si>
  <si>
    <t>(Phone)</t>
  </si>
  <si>
    <t>(Fax)</t>
  </si>
  <si>
    <t>(E-mail)</t>
  </si>
  <si>
    <t>(i.e., name of hospital that owns entity)</t>
  </si>
  <si>
    <t>Name:</t>
  </si>
  <si>
    <t>Address:</t>
  </si>
  <si>
    <t>Phone:</t>
  </si>
  <si>
    <t>Fax:</t>
  </si>
  <si>
    <t>E-mail: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</si>
  <si>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</si>
  <si>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</si>
  <si>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</si>
  <si>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</si>
  <si>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</si>
  <si>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</si>
  <si>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</si>
  <si>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</si>
  <si>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</si>
  <si>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</si>
  <si>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</si>
  <si>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Page 12</t>
  </si>
  <si>
    <t>Page 13</t>
  </si>
  <si>
    <t>Page 14</t>
  </si>
  <si>
    <t>Page 15</t>
  </si>
  <si>
    <t>Page 16</t>
  </si>
  <si>
    <t>Page 18</t>
  </si>
  <si>
    <t>Page 20</t>
  </si>
  <si>
    <t>PROVIDER CONTACT AND/OR DESIGNEE</t>
  </si>
  <si>
    <t xml:space="preserve">For the Period Beginning  </t>
  </si>
  <si>
    <t>Medicaid Provider No.</t>
  </si>
  <si>
    <t>Corporate Contact:</t>
  </si>
  <si>
    <t>Corporate owner under name other than PCC or RHC:</t>
  </si>
  <si>
    <t>Other (Specify)</t>
  </si>
  <si>
    <t>Page 17</t>
  </si>
  <si>
    <t xml:space="preserve">Medicaid Provider No. </t>
  </si>
  <si>
    <t>Primary Care Centers, Rural Health Clinics, and</t>
  </si>
  <si>
    <t>Federally Qualified Health Centers</t>
  </si>
  <si>
    <t>As Submitted by Provider</t>
  </si>
  <si>
    <t>Rebates and Refunds of Expense</t>
  </si>
  <si>
    <t>`</t>
  </si>
  <si>
    <t>Reimbursement From Employees for Educational</t>
  </si>
  <si>
    <t>Grants, Gifts and Income Designated by Donor for</t>
  </si>
  <si>
    <t>If YES:     What Basis?</t>
  </si>
  <si>
    <t xml:space="preserve">                Where Recorded?</t>
  </si>
  <si>
    <t xml:space="preserve">                Balance In Fund At End Of Period   $</t>
  </si>
  <si>
    <t xml:space="preserve">                Earnings Of Fund During Period   $</t>
  </si>
  <si>
    <t>Amount   $</t>
  </si>
  <si>
    <t>(1)  Identify Restricted Purpose of Fund, if None, Indicated Unrestricted.</t>
  </si>
  <si>
    <t>Page 19</t>
  </si>
  <si>
    <t>Page 21</t>
  </si>
  <si>
    <t>275 East Main Street, 6W-C</t>
  </si>
  <si>
    <t>Phone:  502-564-8196</t>
  </si>
  <si>
    <t>Fax:  502-564-6917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</si>
</sst>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mmmm\ d"/>
    <numFmt numFmtId="170" formatCode="yy"/>
    <numFmt numFmtId="171" formatCode="#,##0.0_);[Red]\(#,##0.0\)"/>
    <numFmt numFmtId="172" formatCode="#,##0.000_);[Red]\(#,##0.000\)"/>
    <numFmt numFmtId="173" formatCode="#,##0.0000_);[Red]\(#,##0.0000\)"/>
    <numFmt numFmtId="174" formatCode="#,##0.00000_);[Red]\(#,##0.00000\)"/>
    <numFmt numFmtId="175" formatCode="#,##0.000000_);[Red]\(#,##0.000000\)"/>
    <numFmt numFmtId="176" formatCode="0.000%"/>
    <numFmt numFmtId="177" formatCode="0.0000%"/>
    <numFmt numFmtId="178" formatCode="0.000000%"/>
    <numFmt numFmtId="179" formatCode="General_)"/>
    <numFmt numFmtId="180" formatCode="0.000000_)"/>
    <numFmt numFmtId="181" formatCode="0.00_)"/>
    <numFmt numFmtId="182" formatCode="#,##0.0_);\(#,##0.0\)"/>
    <numFmt numFmtId="183" formatCode="#,##0.000_);\(#,##0.000\)"/>
    <numFmt numFmtId="184" formatCode="#,##0.0000_);\(#,##0.0000\)"/>
    <numFmt numFmtId="185" formatCode="#,##0.00000_);\(#,##0.00000\)"/>
    <numFmt numFmtId="186" formatCode="#,##0.000000_);\(#,##0.000000\)"/>
    <numFmt numFmtId="187" formatCode="mmmm\ d\,\ yyyy"/>
    <numFmt numFmtId="188" formatCode="_(* #,##0.000_);_(* \(#,##0.000\);_(* &quot;-&quot;??_);_(@_)"/>
    <numFmt numFmtId="189" formatCode="_(* #,##0.0000_);_(* \(#,##0.0000\);_(* &quot;-&quot;??_);_(@_)"/>
    <numFmt numFmtId="190" formatCode="0.000"/>
    <numFmt numFmtId="191" formatCode="0.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mmm\ d\,\ yyyy"/>
    <numFmt numFmtId="198" formatCode="mmm\.\ d\,\ yyyy"/>
    <numFmt numFmtId="199" formatCode="mm/dd/yy"/>
    <numFmt numFmtId="200" formatCode="0.0000_)"/>
    <numFmt numFmtId="201" formatCode="0.00000_)"/>
    <numFmt numFmtId="202" formatCode="0_)"/>
    <numFmt numFmtId="203" formatCode="000.00%"/>
    <numFmt numFmtId="204" formatCode=".00%"/>
    <numFmt numFmtId="205" formatCode=".%"/>
    <numFmt numFmtId="206" formatCode="\%"/>
    <numFmt numFmtId="207" formatCode="000.%"/>
    <numFmt numFmtId="208" formatCode=";;;"/>
    <numFmt numFmtId="209" formatCode="\(#\)"/>
    <numFmt numFmtId="210" formatCode="#."/>
    <numFmt numFmtId="211" formatCode="m/d"/>
    <numFmt numFmtId="212" formatCode="[&lt;=9999999]###\-####;\(###\)\ ###\-####"/>
    <numFmt numFmtId="213" formatCode="[$-409]dddd\,\ mmmm\ dd\,\ yyyy"/>
    <numFmt numFmtId="214" formatCode="[$-409]h:mm:ss\ AM/PM"/>
    <numFmt numFmtId="215" formatCode="&quot;(#)&quot;"/>
    <numFmt numFmtId="216" formatCode="\(@\)"/>
    <numFmt numFmtId="217" formatCode="\(\ \ @\ \ \)"/>
  </numFmts>
  <fonts count="5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color indexed="39"/>
      <name val="Times New Roman"/>
      <family val="1"/>
    </font>
    <font>
      <sz val="11"/>
      <name val="Times New Roman"/>
      <family val="1"/>
    </font>
    <font>
      <u val="single"/>
      <sz val="10.1"/>
      <color indexed="12"/>
      <name val="Times New Roman"/>
      <family val="1"/>
    </font>
    <font>
      <u val="single"/>
      <sz val="10.1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9" fontId="0" fillId="0" borderId="10" xfId="59" applyFont="1" applyBorder="1" applyAlignment="1" applyProtection="1">
      <alignment/>
      <protection locked="0"/>
    </xf>
    <xf numFmtId="38" fontId="0" fillId="0" borderId="10" xfId="42" applyNumberFormat="1" applyFont="1" applyBorder="1" applyAlignment="1" applyProtection="1">
      <alignment/>
      <protection locked="0"/>
    </xf>
    <xf numFmtId="38" fontId="0" fillId="0" borderId="10" xfId="44" applyNumberFormat="1" applyFont="1" applyBorder="1" applyAlignment="1" applyProtection="1">
      <alignment/>
      <protection locked="0"/>
    </xf>
    <xf numFmtId="38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 quotePrefix="1">
      <alignment horizontal="center"/>
      <protection locked="0"/>
    </xf>
    <xf numFmtId="0" fontId="0" fillId="0" borderId="10" xfId="0" applyBorder="1" applyAlignment="1" applyProtection="1">
      <alignment/>
      <protection/>
    </xf>
    <xf numFmtId="38" fontId="0" fillId="0" borderId="10" xfId="44" applyNumberFormat="1" applyFont="1" applyBorder="1" applyAlignment="1" applyProtection="1">
      <alignment/>
      <protection locked="0"/>
    </xf>
    <xf numFmtId="10" fontId="0" fillId="0" borderId="10" xfId="59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38" fontId="0" fillId="0" borderId="11" xfId="42" applyNumberFormat="1" applyFont="1" applyBorder="1" applyAlignment="1" applyProtection="1">
      <alignment/>
      <protection locked="0"/>
    </xf>
    <xf numFmtId="9" fontId="0" fillId="0" borderId="10" xfId="59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 locked="0"/>
    </xf>
    <xf numFmtId="170" fontId="0" fillId="0" borderId="0" xfId="0" applyNumberFormat="1" applyFont="1" applyBorder="1" applyAlignment="1" applyProtection="1">
      <alignment horizontal="center"/>
      <protection/>
    </xf>
    <xf numFmtId="38" fontId="0" fillId="0" borderId="10" xfId="42" applyNumberFormat="1" applyFont="1" applyBorder="1" applyAlignment="1" applyProtection="1">
      <alignment/>
      <protection/>
    </xf>
    <xf numFmtId="38" fontId="0" fillId="0" borderId="10" xfId="44" applyNumberFormat="1" applyFont="1" applyBorder="1" applyAlignment="1" applyProtection="1">
      <alignment/>
      <protection/>
    </xf>
    <xf numFmtId="40" fontId="0" fillId="0" borderId="10" xfId="0" applyNumberFormat="1" applyBorder="1" applyAlignment="1" applyProtection="1">
      <alignment/>
      <protection locked="0"/>
    </xf>
    <xf numFmtId="40" fontId="0" fillId="0" borderId="10" xfId="42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0" xfId="0" applyFont="1" applyAlignment="1" applyProtection="1">
      <alignment horizontal="left" indent="8"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horizontal="left" indent="4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Continuous"/>
      <protection/>
    </xf>
    <xf numFmtId="0" fontId="8" fillId="0" borderId="0" xfId="0" applyFont="1" applyBorder="1" applyAlignment="1" applyProtection="1">
      <alignment horizontal="centerContinuous"/>
      <protection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 applyProtection="1">
      <alignment horizontal="right"/>
      <protection/>
    </xf>
    <xf numFmtId="199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1" fontId="0" fillId="0" borderId="10" xfId="0" applyNumberFormat="1" applyBorder="1" applyAlignment="1" applyProtection="1" quotePrefix="1">
      <alignment horizontal="center"/>
      <protection/>
    </xf>
    <xf numFmtId="199" fontId="0" fillId="0" borderId="10" xfId="0" applyNumberForma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165" fontId="0" fillId="0" borderId="10" xfId="44" applyNumberFormat="1" applyBorder="1" applyAlignment="1" applyProtection="1" quotePrefix="1">
      <alignment/>
      <protection/>
    </xf>
    <xf numFmtId="0" fontId="0" fillId="0" borderId="10" xfId="0" applyBorder="1" applyAlignment="1" applyProtection="1" quotePrefix="1">
      <alignment/>
      <protection/>
    </xf>
    <xf numFmtId="165" fontId="0" fillId="0" borderId="10" xfId="44" applyNumberFormat="1" applyBorder="1" applyAlignment="1" applyProtection="1">
      <alignment/>
      <protection/>
    </xf>
    <xf numFmtId="165" fontId="0" fillId="0" borderId="12" xfId="44" applyNumberForma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5" fontId="0" fillId="0" borderId="10" xfId="44" applyNumberFormat="1" applyFont="1" applyBorder="1" applyAlignment="1" applyProtection="1" quotePrefix="1">
      <alignment/>
      <protection/>
    </xf>
    <xf numFmtId="5" fontId="0" fillId="0" borderId="0" xfId="0" applyNumberFormat="1" applyAlignment="1" applyProtection="1" quotePrefix="1">
      <alignment/>
      <protection/>
    </xf>
    <xf numFmtId="5" fontId="0" fillId="0" borderId="10" xfId="0" applyNumberFormat="1" applyBorder="1" applyAlignment="1" applyProtection="1" quotePrefix="1">
      <alignment/>
      <protection/>
    </xf>
    <xf numFmtId="5" fontId="0" fillId="0" borderId="10" xfId="0" applyNumberFormat="1" applyBorder="1" applyAlignment="1" applyProtection="1">
      <alignment/>
      <protection/>
    </xf>
    <xf numFmtId="165" fontId="0" fillId="0" borderId="10" xfId="44" applyNumberFormat="1" applyFont="1" applyBorder="1" applyAlignment="1" applyProtection="1">
      <alignment/>
      <protection/>
    </xf>
    <xf numFmtId="5" fontId="0" fillId="0" borderId="10" xfId="44" applyNumberFormat="1" applyFont="1" applyBorder="1" applyAlignment="1" applyProtection="1">
      <alignment/>
      <protection/>
    </xf>
    <xf numFmtId="165" fontId="0" fillId="0" borderId="12" xfId="44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5" fontId="0" fillId="0" borderId="0" xfId="0" applyNumberFormat="1" applyAlignment="1" applyProtection="1">
      <alignment/>
      <protection/>
    </xf>
    <xf numFmtId="5" fontId="0" fillId="0" borderId="0" xfId="0" applyNumberFormat="1" applyBorder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left"/>
      <protection/>
    </xf>
    <xf numFmtId="5" fontId="0" fillId="0" borderId="12" xfId="44" applyNumberFormat="1" applyFont="1" applyBorder="1" applyAlignment="1" applyProtection="1">
      <alignment/>
      <protection/>
    </xf>
    <xf numFmtId="165" fontId="0" fillId="0" borderId="0" xfId="44" applyNumberFormat="1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49" fontId="0" fillId="0" borderId="10" xfId="0" applyNumberFormat="1" applyBorder="1" applyAlignment="1" applyProtection="1">
      <alignment horizontal="centerContinuous" vertical="center"/>
      <protection/>
    </xf>
    <xf numFmtId="199" fontId="0" fillId="0" borderId="10" xfId="0" applyNumberFormat="1" applyBorder="1" applyAlignment="1" applyProtection="1">
      <alignment horizontal="centerContinuous" vertic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38" fontId="0" fillId="0" borderId="11" xfId="42" applyNumberFormat="1" applyFont="1" applyBorder="1" applyAlignment="1" applyProtection="1">
      <alignment/>
      <protection/>
    </xf>
    <xf numFmtId="177" fontId="0" fillId="0" borderId="11" xfId="59" applyNumberFormat="1" applyFont="1" applyBorder="1" applyAlignment="1" applyProtection="1">
      <alignment/>
      <protection/>
    </xf>
    <xf numFmtId="14" fontId="0" fillId="0" borderId="0" xfId="0" applyNumberFormat="1" applyAlignment="1" applyProtection="1" quotePrefix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14" fontId="0" fillId="0" borderId="0" xfId="0" applyNumberFormat="1" applyBorder="1" applyAlignment="1" applyProtection="1" quotePrefix="1">
      <alignment horizontal="center" vertical="center"/>
      <protection/>
    </xf>
    <xf numFmtId="38" fontId="0" fillId="0" borderId="0" xfId="42" applyNumberFormat="1" applyFont="1" applyBorder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0" fillId="0" borderId="0" xfId="44" applyNumberFormat="1" applyFont="1" applyAlignment="1" applyProtection="1">
      <alignment/>
      <protection/>
    </xf>
    <xf numFmtId="9" fontId="0" fillId="0" borderId="10" xfId="59" applyFont="1" applyBorder="1" applyAlignment="1" applyProtection="1">
      <alignment/>
      <protection/>
    </xf>
    <xf numFmtId="175" fontId="0" fillId="0" borderId="10" xfId="42" applyNumberFormat="1" applyFont="1" applyBorder="1" applyAlignment="1" applyProtection="1">
      <alignment/>
      <protection/>
    </xf>
    <xf numFmtId="171" fontId="0" fillId="0" borderId="10" xfId="42" applyNumberFormat="1" applyFont="1" applyBorder="1" applyAlignment="1" applyProtection="1">
      <alignment/>
      <protection/>
    </xf>
    <xf numFmtId="175" fontId="0" fillId="0" borderId="10" xfId="42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38" fontId="0" fillId="0" borderId="10" xfId="0" applyNumberForma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8" fontId="0" fillId="0" borderId="12" xfId="42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Continuous"/>
      <protection/>
    </xf>
    <xf numFmtId="38" fontId="0" fillId="0" borderId="10" xfId="44" applyNumberFormat="1" applyFont="1" applyBorder="1" applyAlignment="1" applyProtection="1">
      <alignment/>
      <protection/>
    </xf>
    <xf numFmtId="38" fontId="0" fillId="0" borderId="0" xfId="0" applyNumberFormat="1" applyAlignment="1" applyProtection="1">
      <alignment/>
      <protection/>
    </xf>
    <xf numFmtId="38" fontId="0" fillId="0" borderId="12" xfId="44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 horizontal="centerContinuous"/>
      <protection/>
    </xf>
    <xf numFmtId="0" fontId="0" fillId="0" borderId="0" xfId="0" applyAlignment="1" applyProtection="1" quotePrefix="1">
      <alignment horizontal="center"/>
      <protection/>
    </xf>
    <xf numFmtId="40" fontId="0" fillId="0" borderId="10" xfId="0" applyNumberFormat="1" applyBorder="1" applyAlignment="1" applyProtection="1">
      <alignment/>
      <protection/>
    </xf>
    <xf numFmtId="38" fontId="0" fillId="0" borderId="0" xfId="0" applyNumberFormat="1" applyBorder="1" applyAlignment="1" applyProtection="1">
      <alignment/>
      <protection/>
    </xf>
    <xf numFmtId="38" fontId="0" fillId="0" borderId="0" xfId="42" applyNumberFormat="1" applyFont="1" applyAlignment="1" applyProtection="1">
      <alignment/>
      <protection/>
    </xf>
    <xf numFmtId="40" fontId="0" fillId="0" borderId="10" xfId="42" applyNumberFormat="1" applyFont="1" applyBorder="1" applyAlignment="1" applyProtection="1">
      <alignment/>
      <protection/>
    </xf>
    <xf numFmtId="40" fontId="0" fillId="0" borderId="12" xfId="0" applyNumberFormat="1" applyBorder="1" applyAlignment="1" applyProtection="1">
      <alignment/>
      <protection/>
    </xf>
    <xf numFmtId="38" fontId="0" fillId="0" borderId="12" xfId="0" applyNumberFormat="1" applyBorder="1" applyAlignment="1" applyProtection="1">
      <alignment/>
      <protection/>
    </xf>
    <xf numFmtId="167" fontId="0" fillId="0" borderId="0" xfId="42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 quotePrefix="1">
      <alignment horizontal="left"/>
      <protection/>
    </xf>
    <xf numFmtId="0" fontId="0" fillId="0" borderId="10" xfId="0" applyBorder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right"/>
      <protection/>
    </xf>
    <xf numFmtId="199" fontId="0" fillId="0" borderId="10" xfId="0" applyNumberFormat="1" applyBorder="1" applyAlignment="1" applyProtection="1" quotePrefix="1">
      <alignment horizontal="center" vertical="center"/>
      <protection/>
    </xf>
    <xf numFmtId="210" fontId="0" fillId="0" borderId="0" xfId="0" applyNumberFormat="1" applyAlignment="1" applyProtection="1" quotePrefix="1">
      <alignment vertical="top"/>
      <protection/>
    </xf>
    <xf numFmtId="0" fontId="1" fillId="0" borderId="10" xfId="0" applyFont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165" fontId="0" fillId="0" borderId="10" xfId="0" applyNumberFormat="1" applyBorder="1" applyAlignment="1" applyProtection="1">
      <alignment vertical="top"/>
      <protection/>
    </xf>
    <xf numFmtId="210" fontId="0" fillId="0" borderId="0" xfId="0" applyNumberFormat="1" applyAlignment="1" applyProtection="1" quotePrefix="1">
      <alignment/>
      <protection/>
    </xf>
    <xf numFmtId="210" fontId="0" fillId="0" borderId="0" xfId="0" applyNumberFormat="1" applyAlignment="1" applyProtection="1" quotePrefix="1">
      <alignment/>
      <protection/>
    </xf>
    <xf numFmtId="0" fontId="5" fillId="0" borderId="0" xfId="0" applyFont="1" applyAlignment="1" applyProtection="1">
      <alignment horizontal="center"/>
      <protection/>
    </xf>
    <xf numFmtId="38" fontId="0" fillId="0" borderId="0" xfId="44" applyNumberFormat="1" applyFont="1" applyAlignment="1" applyProtection="1">
      <alignment/>
      <protection/>
    </xf>
    <xf numFmtId="38" fontId="0" fillId="0" borderId="12" xfId="44" applyNumberFormat="1" applyFont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11" fillId="0" borderId="10" xfId="0" applyFont="1" applyBorder="1" applyAlignment="1" applyProtection="1">
      <alignment horizontal="left"/>
      <protection/>
    </xf>
    <xf numFmtId="187" fontId="0" fillId="0" borderId="0" xfId="0" applyNumberFormat="1" applyBorder="1" applyAlignment="1" applyProtection="1">
      <alignment horizontal="centerContinuous"/>
      <protection/>
    </xf>
    <xf numFmtId="10" fontId="0" fillId="0" borderId="12" xfId="0" applyNumberForma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Border="1" applyAlignment="1" applyProtection="1" quotePrefix="1">
      <alignment/>
      <protection/>
    </xf>
    <xf numFmtId="49" fontId="0" fillId="0" borderId="10" xfId="42" applyNumberFormat="1" applyFont="1" applyBorder="1" applyAlignment="1" applyProtection="1">
      <alignment/>
      <protection locked="0"/>
    </xf>
    <xf numFmtId="217" fontId="0" fillId="0" borderId="0" xfId="0" applyNumberFormat="1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/>
    </xf>
    <xf numFmtId="9" fontId="0" fillId="0" borderId="12" xfId="59" applyFont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37" fontId="0" fillId="0" borderId="10" xfId="0" applyNumberFormat="1" applyBorder="1" applyAlignment="1" applyProtection="1">
      <alignment/>
      <protection locked="0"/>
    </xf>
    <xf numFmtId="37" fontId="0" fillId="0" borderId="10" xfId="44" applyNumberFormat="1" applyFon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38" fontId="0" fillId="0" borderId="10" xfId="42" applyNumberFormat="1" applyFont="1" applyBorder="1" applyAlignment="1" applyProtection="1" quotePrefix="1">
      <alignment/>
      <protection/>
    </xf>
    <xf numFmtId="0" fontId="0" fillId="0" borderId="0" xfId="0" applyFon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 horizontal="left"/>
      <protection locked="0"/>
    </xf>
    <xf numFmtId="3" fontId="0" fillId="33" borderId="10" xfId="42" applyNumberFormat="1" applyFont="1" applyFill="1" applyBorder="1" applyAlignment="1" applyProtection="1">
      <alignment/>
      <protection locked="0"/>
    </xf>
    <xf numFmtId="3" fontId="0" fillId="0" borderId="12" xfId="42" applyNumberFormat="1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 locked="0"/>
    </xf>
    <xf numFmtId="38" fontId="0" fillId="0" borderId="10" xfId="0" applyNumberFormat="1" applyBorder="1" applyAlignment="1" applyProtection="1">
      <alignment horizontal="center"/>
      <protection locked="0"/>
    </xf>
    <xf numFmtId="40" fontId="0" fillId="0" borderId="10" xfId="42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99" fontId="0" fillId="33" borderId="10" xfId="0" applyNumberFormat="1" applyFont="1" applyFill="1" applyBorder="1" applyAlignment="1" applyProtection="1" quotePrefix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212" fontId="0" fillId="33" borderId="10" xfId="0" applyNumberFormat="1" applyFill="1" applyBorder="1" applyAlignment="1" applyProtection="1">
      <alignment horizontal="center" vertical="top"/>
      <protection locked="0"/>
    </xf>
    <xf numFmtId="0" fontId="12" fillId="33" borderId="10" xfId="53" applyFill="1" applyBorder="1" applyAlignment="1" applyProtection="1">
      <alignment horizontal="center" vertical="top"/>
      <protection locked="0"/>
    </xf>
    <xf numFmtId="0" fontId="0" fillId="33" borderId="10" xfId="0" applyFill="1" applyBorder="1" applyAlignment="1" applyProtection="1">
      <alignment horizontal="center" vertical="top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16" fillId="0" borderId="14" xfId="0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199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horizontal="center" shrinkToFit="1"/>
      <protection/>
    </xf>
    <xf numFmtId="199" fontId="0" fillId="0" borderId="13" xfId="0" applyNumberFormat="1" applyBorder="1" applyAlignment="1" applyProtection="1" quotePrefix="1">
      <alignment horizontal="center" vertical="center"/>
      <protection/>
    </xf>
    <xf numFmtId="199" fontId="0" fillId="0" borderId="13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left" shrinkToFit="1"/>
      <protection locked="0"/>
    </xf>
    <xf numFmtId="0" fontId="0" fillId="33" borderId="10" xfId="0" applyFont="1" applyFill="1" applyBorder="1" applyAlignment="1" applyProtection="1">
      <alignment horizontal="left" shrinkToFit="1"/>
      <protection locked="0"/>
    </xf>
    <xf numFmtId="0" fontId="0" fillId="33" borderId="10" xfId="0" applyFont="1" applyFill="1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 applyProtection="1">
      <alignment horizontal="center" vertical="center" shrinkToFit="1"/>
      <protection locked="0"/>
    </xf>
    <xf numFmtId="212" fontId="0" fillId="33" borderId="10" xfId="0" applyNumberFormat="1" applyFont="1" applyFill="1" applyBorder="1" applyAlignment="1" applyProtection="1">
      <alignment horizontal="center" vertical="top" shrinkToFit="1"/>
      <protection locked="0"/>
    </xf>
    <xf numFmtId="212" fontId="0" fillId="33" borderId="10" xfId="0" applyNumberFormat="1" applyFill="1" applyBorder="1" applyAlignment="1" applyProtection="1">
      <alignment horizontal="center" vertical="top" shrinkToFit="1"/>
      <protection locked="0"/>
    </xf>
    <xf numFmtId="187" fontId="0" fillId="33" borderId="10" xfId="0" applyNumberFormat="1" applyFill="1" applyBorder="1" applyAlignment="1" applyProtection="1">
      <alignment horizontal="center" vertical="center" shrinkToFit="1"/>
      <protection locked="0"/>
    </xf>
    <xf numFmtId="187" fontId="0" fillId="33" borderId="10" xfId="0" applyNumberFormat="1" applyFill="1" applyBorder="1" applyAlignment="1" applyProtection="1" quotePrefix="1">
      <alignment horizontal="center" vertical="center" shrinkToFit="1"/>
      <protection locked="0"/>
    </xf>
    <xf numFmtId="0" fontId="1" fillId="0" borderId="14" xfId="0" applyFont="1" applyBorder="1" applyAlignment="1" applyProtection="1">
      <alignment horizontal="right"/>
      <protection/>
    </xf>
    <xf numFmtId="37" fontId="0" fillId="0" borderId="10" xfId="0" applyNumberForma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 shrinkToFit="1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5:I41"/>
  <sheetViews>
    <sheetView showGridLines="0" showRowColHeaders="0" zoomScalePageLayoutView="0" workbookViewId="0" topLeftCell="A15">
      <selection activeCell="A41" sqref="A41:I41"/>
    </sheetView>
  </sheetViews>
  <sheetFormatPr defaultColWidth="9.00390625" defaultRowHeight="15.75"/>
  <cols>
    <col min="1" max="16384" width="9.00390625" style="16" customWidth="1"/>
  </cols>
  <sheetData>
    <row r="5" spans="1:9" ht="19.5" customHeight="1">
      <c r="A5" s="156" t="s">
        <v>3</v>
      </c>
      <c r="B5" s="156"/>
      <c r="C5" s="156"/>
      <c r="D5" s="156"/>
      <c r="E5" s="156"/>
      <c r="F5" s="156"/>
      <c r="G5" s="156"/>
      <c r="H5" s="156"/>
      <c r="I5" s="156"/>
    </row>
    <row r="6" spans="1:9" ht="19.5" customHeight="1">
      <c r="A6" s="156" t="s">
        <v>576</v>
      </c>
      <c r="B6" s="156"/>
      <c r="C6" s="156"/>
      <c r="D6" s="156"/>
      <c r="E6" s="156"/>
      <c r="F6" s="156"/>
      <c r="G6" s="156"/>
      <c r="H6" s="156"/>
      <c r="I6" s="156"/>
    </row>
    <row r="7" spans="1:9" ht="19.5" customHeight="1">
      <c r="A7" s="156" t="s">
        <v>577</v>
      </c>
      <c r="B7" s="156"/>
      <c r="C7" s="156"/>
      <c r="D7" s="156"/>
      <c r="E7" s="156"/>
      <c r="F7" s="156"/>
      <c r="G7" s="156"/>
      <c r="H7" s="156"/>
      <c r="I7" s="156"/>
    </row>
    <row r="8" spans="1:9" ht="19.5" customHeight="1">
      <c r="A8" s="156" t="s">
        <v>501</v>
      </c>
      <c r="B8" s="156"/>
      <c r="C8" s="156"/>
      <c r="D8" s="156"/>
      <c r="E8" s="156"/>
      <c r="F8" s="156"/>
      <c r="G8" s="156"/>
      <c r="H8" s="156"/>
      <c r="I8" s="156"/>
    </row>
    <row r="9" ht="15">
      <c r="A9" s="23"/>
    </row>
    <row r="10" ht="15">
      <c r="A10" s="23"/>
    </row>
    <row r="11" ht="15">
      <c r="A11" s="23"/>
    </row>
    <row r="12" ht="15">
      <c r="A12" s="23"/>
    </row>
    <row r="13" ht="15">
      <c r="A13" s="23"/>
    </row>
    <row r="14" ht="15">
      <c r="A14" s="23"/>
    </row>
    <row r="15" ht="15">
      <c r="A15" s="23"/>
    </row>
    <row r="16" ht="15">
      <c r="A16" s="23"/>
    </row>
    <row r="17" ht="15">
      <c r="A17" s="23"/>
    </row>
    <row r="18" ht="15">
      <c r="A18" s="23"/>
    </row>
    <row r="19" ht="15">
      <c r="A19" s="23"/>
    </row>
    <row r="20" ht="15">
      <c r="A20" s="23"/>
    </row>
    <row r="21" ht="15">
      <c r="A21" s="23"/>
    </row>
    <row r="22" ht="15">
      <c r="A22" s="23"/>
    </row>
    <row r="23" ht="15">
      <c r="A23" s="23"/>
    </row>
    <row r="24" ht="15">
      <c r="A24" s="23"/>
    </row>
    <row r="25" ht="15">
      <c r="A25" s="23"/>
    </row>
    <row r="26" ht="15">
      <c r="A26" s="23"/>
    </row>
    <row r="27" ht="15">
      <c r="A27" s="23"/>
    </row>
    <row r="28" ht="15">
      <c r="A28" s="23"/>
    </row>
    <row r="29" ht="15">
      <c r="A29" s="23"/>
    </row>
    <row r="30" ht="15">
      <c r="A30" s="23"/>
    </row>
    <row r="31" ht="15">
      <c r="A31" s="23"/>
    </row>
    <row r="32" ht="15">
      <c r="A32" s="23"/>
    </row>
    <row r="33" spans="1:9" ht="13.5" customHeight="1">
      <c r="A33" s="157" t="s">
        <v>516</v>
      </c>
      <c r="B33" s="157"/>
      <c r="C33" s="157"/>
      <c r="D33" s="157"/>
      <c r="E33" s="157"/>
      <c r="F33" s="157"/>
      <c r="G33" s="157"/>
      <c r="H33" s="157"/>
      <c r="I33" s="157"/>
    </row>
    <row r="34" spans="1:9" ht="13.5" customHeight="1">
      <c r="A34" s="157" t="s">
        <v>591</v>
      </c>
      <c r="B34" s="157"/>
      <c r="C34" s="157"/>
      <c r="D34" s="157"/>
      <c r="E34" s="157"/>
      <c r="F34" s="157"/>
      <c r="G34" s="157"/>
      <c r="H34" s="157"/>
      <c r="I34" s="157"/>
    </row>
    <row r="35" spans="1:9" ht="13.5" customHeight="1">
      <c r="A35" s="157" t="s">
        <v>517</v>
      </c>
      <c r="B35" s="157"/>
      <c r="C35" s="157"/>
      <c r="D35" s="157"/>
      <c r="E35" s="157"/>
      <c r="F35" s="157"/>
      <c r="G35" s="157"/>
      <c r="H35" s="157"/>
      <c r="I35" s="157"/>
    </row>
    <row r="36" spans="1:9" ht="13.5" customHeight="1">
      <c r="A36" s="157" t="s">
        <v>592</v>
      </c>
      <c r="B36" s="157"/>
      <c r="C36" s="157"/>
      <c r="D36" s="157"/>
      <c r="E36" s="157"/>
      <c r="F36" s="157"/>
      <c r="G36" s="157"/>
      <c r="H36" s="157"/>
      <c r="I36" s="157"/>
    </row>
    <row r="37" spans="1:9" ht="13.5" customHeight="1">
      <c r="A37" s="157" t="s">
        <v>593</v>
      </c>
      <c r="B37" s="157"/>
      <c r="C37" s="157"/>
      <c r="D37" s="157"/>
      <c r="E37" s="157"/>
      <c r="F37" s="157"/>
      <c r="G37" s="157"/>
      <c r="H37" s="157"/>
      <c r="I37" s="157"/>
    </row>
    <row r="41" spans="1:9" ht="15">
      <c r="A41" s="154" t="s">
        <v>578</v>
      </c>
      <c r="B41" s="155"/>
      <c r="C41" s="155"/>
      <c r="D41" s="155"/>
      <c r="E41" s="155"/>
      <c r="F41" s="155"/>
      <c r="G41" s="155"/>
      <c r="H41" s="155"/>
      <c r="I41" s="155"/>
    </row>
  </sheetData>
  <sheetProtection password="DA7C" sheet="1" objects="1" scenarios="1" selectLockedCells="1"/>
  <mergeCells count="10">
    <mergeCell ref="A41:I41"/>
    <mergeCell ref="A5:I5"/>
    <mergeCell ref="A6:I6"/>
    <mergeCell ref="A8:I8"/>
    <mergeCell ref="A33:I33"/>
    <mergeCell ref="A7:I7"/>
    <mergeCell ref="A37:I37"/>
    <mergeCell ref="A34:I34"/>
    <mergeCell ref="A35:I35"/>
    <mergeCell ref="A36:I36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L53"/>
  <sheetViews>
    <sheetView showGridLines="0" showRowColHeaders="0" showZeros="0" zoomScalePageLayoutView="0" workbookViewId="0" topLeftCell="A1">
      <selection activeCell="F12" sqref="F12"/>
    </sheetView>
  </sheetViews>
  <sheetFormatPr defaultColWidth="9.00390625" defaultRowHeight="15.75"/>
  <cols>
    <col min="1" max="1" width="3.875" style="16" customWidth="1"/>
    <col min="2" max="2" width="9.00390625" style="16" customWidth="1"/>
    <col min="3" max="3" width="4.625" style="16" customWidth="1"/>
    <col min="4" max="4" width="10.125" style="16" customWidth="1"/>
    <col min="5" max="5" width="4.625" style="16" customWidth="1"/>
    <col min="6" max="6" width="9.00390625" style="16" customWidth="1"/>
    <col min="7" max="7" width="4.625" style="16" customWidth="1"/>
    <col min="8" max="8" width="11.00390625" style="16" customWidth="1"/>
    <col min="9" max="9" width="4.625" style="16" customWidth="1"/>
    <col min="10" max="10" width="11.00390625" style="16" customWidth="1"/>
    <col min="11" max="11" width="4.625" style="16" customWidth="1"/>
    <col min="12" max="12" width="12.75390625" style="16" customWidth="1"/>
    <col min="13" max="13" width="4.375" style="16" customWidth="1"/>
    <col min="14" max="16384" width="9.00390625" style="16" customWidth="1"/>
  </cols>
  <sheetData>
    <row r="1" spans="1:12" ht="15">
      <c r="A1" s="25" t="s">
        <v>167</v>
      </c>
      <c r="B1" s="25" t="s">
        <v>167</v>
      </c>
      <c r="C1" s="25" t="s">
        <v>167</v>
      </c>
      <c r="D1" s="25" t="s">
        <v>167</v>
      </c>
      <c r="E1" s="25" t="s">
        <v>167</v>
      </c>
      <c r="F1" s="25" t="s">
        <v>167</v>
      </c>
      <c r="G1" s="25" t="s">
        <v>167</v>
      </c>
      <c r="H1" s="25" t="s">
        <v>225</v>
      </c>
      <c r="I1" s="25" t="s">
        <v>167</v>
      </c>
      <c r="J1" s="25" t="s">
        <v>167</v>
      </c>
      <c r="K1" s="25" t="s">
        <v>167</v>
      </c>
      <c r="L1" s="25" t="s">
        <v>167</v>
      </c>
    </row>
    <row r="3" spans="1:12" ht="15">
      <c r="A3" s="76" t="s">
        <v>226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1:12" ht="15">
      <c r="K4" s="88" t="s">
        <v>227</v>
      </c>
      <c r="L4" s="43"/>
    </row>
    <row r="5" spans="10:12" ht="15">
      <c r="J5" s="44" t="s">
        <v>570</v>
      </c>
      <c r="K5" s="173">
        <f>Certification!G8</f>
        <v>0</v>
      </c>
      <c r="L5" s="173"/>
    </row>
    <row r="6" spans="10:12" ht="15">
      <c r="J6" s="44" t="s">
        <v>56</v>
      </c>
      <c r="K6" s="171">
        <f>'Cover Page'!D33</f>
        <v>0</v>
      </c>
      <c r="L6" s="171"/>
    </row>
    <row r="7" spans="10:12" ht="15">
      <c r="J7" s="44" t="s">
        <v>10</v>
      </c>
      <c r="K7" s="171">
        <f>'Cover Page'!D35</f>
        <v>0</v>
      </c>
      <c r="L7" s="171"/>
    </row>
    <row r="8" spans="1:12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2" ht="15">
      <c r="A9" s="16" t="s">
        <v>228</v>
      </c>
      <c r="B9" s="16" t="s">
        <v>229</v>
      </c>
    </row>
    <row r="10" ht="15">
      <c r="B10" s="16" t="s">
        <v>230</v>
      </c>
    </row>
    <row r="12" spans="5:9" ht="15">
      <c r="E12" s="47"/>
      <c r="F12" s="17"/>
      <c r="G12" s="16" t="s">
        <v>499</v>
      </c>
      <c r="H12" s="6"/>
      <c r="I12" s="16" t="s">
        <v>500</v>
      </c>
    </row>
    <row r="14" spans="1:12" ht="15">
      <c r="A14" s="9"/>
      <c r="B14" s="9" t="s">
        <v>231</v>
      </c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2" ht="15">
      <c r="A15" s="16" t="s">
        <v>232</v>
      </c>
      <c r="B15" s="16" t="s">
        <v>233</v>
      </c>
    </row>
    <row r="17" spans="2:8" ht="15">
      <c r="B17" s="106" t="s">
        <v>234</v>
      </c>
      <c r="C17" s="106"/>
      <c r="D17" s="106"/>
      <c r="E17" s="106"/>
      <c r="F17" s="106"/>
      <c r="G17" s="9"/>
      <c r="H17" s="9"/>
    </row>
    <row r="18" spans="2:12" ht="15">
      <c r="B18" s="25"/>
      <c r="C18" s="25"/>
      <c r="D18" s="25"/>
      <c r="E18" s="25"/>
      <c r="F18" s="25" t="s">
        <v>235</v>
      </c>
      <c r="G18" s="25"/>
      <c r="H18" s="25" t="s">
        <v>236</v>
      </c>
      <c r="I18" s="25"/>
      <c r="J18" s="25" t="s">
        <v>175</v>
      </c>
      <c r="K18" s="25"/>
      <c r="L18" s="25" t="s">
        <v>143</v>
      </c>
    </row>
    <row r="19" spans="2:12" ht="15">
      <c r="B19" s="46" t="s">
        <v>174</v>
      </c>
      <c r="C19" s="25"/>
      <c r="D19" s="46" t="s">
        <v>173</v>
      </c>
      <c r="E19" s="25"/>
      <c r="F19" s="46" t="s">
        <v>237</v>
      </c>
      <c r="G19" s="25"/>
      <c r="H19" s="46" t="s">
        <v>1</v>
      </c>
      <c r="I19" s="25"/>
      <c r="J19" s="46" t="s">
        <v>238</v>
      </c>
      <c r="K19" s="25"/>
      <c r="L19" s="140" t="s">
        <v>239</v>
      </c>
    </row>
    <row r="20" spans="2:12" ht="15">
      <c r="B20" s="46">
        <v>1</v>
      </c>
      <c r="C20" s="25"/>
      <c r="D20" s="46">
        <v>2</v>
      </c>
      <c r="E20" s="25"/>
      <c r="F20" s="46">
        <v>3</v>
      </c>
      <c r="G20" s="25"/>
      <c r="H20" s="46">
        <v>4</v>
      </c>
      <c r="I20" s="25"/>
      <c r="J20" s="46">
        <v>5</v>
      </c>
      <c r="K20" s="25"/>
      <c r="L20" s="46">
        <v>6</v>
      </c>
    </row>
    <row r="22" spans="1:12" ht="15">
      <c r="A22" s="60" t="s">
        <v>20</v>
      </c>
      <c r="B22" s="6"/>
      <c r="D22" s="7"/>
      <c r="F22" s="7"/>
      <c r="H22" s="4"/>
      <c r="I22" s="114"/>
      <c r="J22" s="4"/>
      <c r="L22" s="99">
        <f>+H22-J22</f>
        <v>0</v>
      </c>
    </row>
    <row r="23" spans="1:12" ht="15">
      <c r="A23" s="60" t="s">
        <v>26</v>
      </c>
      <c r="B23" s="6"/>
      <c r="D23" s="7"/>
      <c r="F23" s="7"/>
      <c r="H23" s="4"/>
      <c r="I23" s="114"/>
      <c r="J23" s="4"/>
      <c r="L23" s="99">
        <f>+H23-J23</f>
        <v>0</v>
      </c>
    </row>
    <row r="24" spans="1:12" ht="15">
      <c r="A24" s="60" t="s">
        <v>44</v>
      </c>
      <c r="B24" s="6"/>
      <c r="D24" s="7"/>
      <c r="F24" s="7"/>
      <c r="H24" s="4"/>
      <c r="I24" s="114"/>
      <c r="J24" s="4"/>
      <c r="L24" s="99">
        <f>+H24-J24</f>
        <v>0</v>
      </c>
    </row>
    <row r="25" spans="1:12" ht="15">
      <c r="A25" s="60" t="s">
        <v>53</v>
      </c>
      <c r="B25" s="7"/>
      <c r="D25" s="7"/>
      <c r="F25" s="7"/>
      <c r="H25" s="4"/>
      <c r="J25" s="4"/>
      <c r="L25" s="99">
        <f>+H25-J25</f>
        <v>0</v>
      </c>
    </row>
    <row r="26" spans="1:12" ht="15.75" thickBot="1">
      <c r="A26" s="60" t="s">
        <v>69</v>
      </c>
      <c r="B26" s="16" t="s">
        <v>223</v>
      </c>
      <c r="H26" s="113">
        <f>SUM(H22:H25)</f>
        <v>0</v>
      </c>
      <c r="J26" s="113">
        <f>SUM(J22:J25)</f>
        <v>0</v>
      </c>
      <c r="L26" s="101">
        <f>SUM(L22:L25)</f>
        <v>0</v>
      </c>
    </row>
    <row r="27" spans="1:12" ht="15.75" thickTop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2" ht="15">
      <c r="A28" s="16" t="s">
        <v>240</v>
      </c>
      <c r="B28" s="16" t="s">
        <v>241</v>
      </c>
    </row>
    <row r="30" spans="2:12" ht="15">
      <c r="B30" s="106" t="s">
        <v>242</v>
      </c>
      <c r="C30" s="106"/>
      <c r="D30" s="106"/>
      <c r="E30" s="106"/>
      <c r="F30" s="106"/>
      <c r="G30" s="9"/>
      <c r="H30" s="106" t="s">
        <v>243</v>
      </c>
      <c r="I30" s="106"/>
      <c r="J30" s="106"/>
      <c r="K30" s="106"/>
      <c r="L30" s="106"/>
    </row>
    <row r="31" spans="2:12" ht="15">
      <c r="B31" s="107" t="s">
        <v>136</v>
      </c>
      <c r="C31" s="25"/>
      <c r="D31" s="25"/>
      <c r="E31" s="25"/>
      <c r="F31" s="107" t="s">
        <v>244</v>
      </c>
      <c r="G31" s="25"/>
      <c r="H31" s="25"/>
      <c r="I31" s="25"/>
      <c r="J31" s="107" t="s">
        <v>244</v>
      </c>
      <c r="K31" s="25"/>
      <c r="L31" s="25" t="s">
        <v>245</v>
      </c>
    </row>
    <row r="32" spans="2:12" ht="15">
      <c r="B32" s="46" t="s">
        <v>246</v>
      </c>
      <c r="C32" s="25"/>
      <c r="D32" s="46" t="s">
        <v>247</v>
      </c>
      <c r="E32" s="25"/>
      <c r="F32" s="46" t="s">
        <v>248</v>
      </c>
      <c r="G32" s="25"/>
      <c r="H32" s="46" t="s">
        <v>247</v>
      </c>
      <c r="I32" s="25"/>
      <c r="J32" s="46" t="s">
        <v>248</v>
      </c>
      <c r="K32" s="25"/>
      <c r="L32" s="46" t="s">
        <v>249</v>
      </c>
    </row>
    <row r="33" spans="2:12" ht="15">
      <c r="B33" s="46">
        <v>1</v>
      </c>
      <c r="C33" s="25"/>
      <c r="D33" s="46">
        <v>2</v>
      </c>
      <c r="E33" s="25"/>
      <c r="F33" s="46">
        <v>3</v>
      </c>
      <c r="G33" s="25"/>
      <c r="H33" s="46">
        <v>4</v>
      </c>
      <c r="I33" s="25"/>
      <c r="J33" s="46">
        <v>5</v>
      </c>
      <c r="K33" s="25"/>
      <c r="L33" s="46">
        <v>6</v>
      </c>
    </row>
    <row r="35" spans="1:12" ht="15">
      <c r="A35" s="60" t="s">
        <v>20</v>
      </c>
      <c r="B35" s="6"/>
      <c r="D35" s="6"/>
      <c r="F35" s="14"/>
      <c r="H35" s="7"/>
      <c r="J35" s="14"/>
      <c r="L35" s="7"/>
    </row>
    <row r="36" spans="1:12" ht="15">
      <c r="A36" s="60" t="s">
        <v>26</v>
      </c>
      <c r="B36" s="6"/>
      <c r="D36" s="7"/>
      <c r="F36" s="14"/>
      <c r="H36" s="7"/>
      <c r="J36" s="14"/>
      <c r="L36" s="7"/>
    </row>
    <row r="37" spans="1:12" ht="15">
      <c r="A37" s="60" t="s">
        <v>44</v>
      </c>
      <c r="B37" s="6"/>
      <c r="D37" s="7"/>
      <c r="F37" s="14"/>
      <c r="H37" s="7"/>
      <c r="J37" s="14"/>
      <c r="L37" s="7"/>
    </row>
    <row r="38" spans="1:12" ht="15">
      <c r="A38" s="60" t="s">
        <v>53</v>
      </c>
      <c r="B38" s="6"/>
      <c r="D38" s="7"/>
      <c r="F38" s="14"/>
      <c r="H38" s="7"/>
      <c r="J38" s="14"/>
      <c r="L38" s="7"/>
    </row>
    <row r="40" ht="15">
      <c r="B40" s="115" t="s">
        <v>250</v>
      </c>
    </row>
    <row r="43" spans="2:4" ht="15">
      <c r="B43" s="44" t="s">
        <v>228</v>
      </c>
      <c r="D43" s="115" t="s">
        <v>251</v>
      </c>
    </row>
    <row r="44" spans="2:4" ht="15">
      <c r="B44" s="44" t="s">
        <v>232</v>
      </c>
      <c r="D44" s="115" t="s">
        <v>252</v>
      </c>
    </row>
    <row r="45" spans="2:4" ht="15">
      <c r="B45" s="44" t="s">
        <v>240</v>
      </c>
      <c r="D45" s="115" t="s">
        <v>253</v>
      </c>
    </row>
    <row r="46" spans="2:4" ht="15">
      <c r="B46" s="44" t="s">
        <v>254</v>
      </c>
      <c r="D46" s="115" t="s">
        <v>255</v>
      </c>
    </row>
    <row r="47" spans="2:4" ht="15">
      <c r="B47" s="44"/>
      <c r="D47" s="115" t="s">
        <v>256</v>
      </c>
    </row>
    <row r="48" spans="2:4" ht="15">
      <c r="B48" s="44" t="s">
        <v>257</v>
      </c>
      <c r="D48" s="115" t="s">
        <v>258</v>
      </c>
    </row>
    <row r="49" spans="2:4" ht="15">
      <c r="B49" s="44" t="s">
        <v>259</v>
      </c>
      <c r="D49" s="115" t="s">
        <v>260</v>
      </c>
    </row>
    <row r="50" spans="2:4" ht="15">
      <c r="B50" s="44"/>
      <c r="D50" s="115" t="s">
        <v>261</v>
      </c>
    </row>
    <row r="51" spans="2:4" ht="15">
      <c r="B51" s="44" t="s">
        <v>262</v>
      </c>
      <c r="D51" s="115" t="s">
        <v>263</v>
      </c>
    </row>
    <row r="52" spans="1:12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2:12" ht="15">
      <c r="B53" s="65"/>
      <c r="G53" s="182" t="str">
        <f>Certification!F49</f>
        <v>As Submitted by Provider</v>
      </c>
      <c r="H53" s="182"/>
      <c r="I53" s="182"/>
      <c r="J53" s="182"/>
      <c r="L53" s="44" t="s">
        <v>557</v>
      </c>
    </row>
  </sheetData>
  <sheetProtection password="DA7C" sheet="1" objects="1" scenarios="1" selectLockedCells="1"/>
  <mergeCells count="4">
    <mergeCell ref="K6:L6"/>
    <mergeCell ref="K7:L7"/>
    <mergeCell ref="K5:L5"/>
    <mergeCell ref="G53:J53"/>
  </mergeCells>
  <printOptions horizontalCentered="1"/>
  <pageMargins left="0" right="0" top="0" bottom="0" header="0.5" footer="0.5"/>
  <pageSetup fitToHeight="1" fitToWidth="1" horizontalDpi="300" verticalDpi="300" orientation="portrait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W49"/>
  <sheetViews>
    <sheetView showGridLines="0" showRowColHeaders="0" showZeros="0" zoomScalePageLayoutView="0" workbookViewId="0" topLeftCell="A1">
      <selection activeCell="C14" sqref="C14"/>
    </sheetView>
  </sheetViews>
  <sheetFormatPr defaultColWidth="9.00390625" defaultRowHeight="15.75"/>
  <cols>
    <col min="1" max="1" width="3.625" style="16" customWidth="1"/>
    <col min="2" max="2" width="25.25390625" style="16" bestFit="1" customWidth="1"/>
    <col min="3" max="3" width="9.00390625" style="16" customWidth="1"/>
    <col min="4" max="4" width="2.625" style="16" customWidth="1"/>
    <col min="5" max="5" width="9.00390625" style="16" customWidth="1"/>
    <col min="6" max="6" width="2.625" style="16" customWidth="1"/>
    <col min="7" max="7" width="9.00390625" style="16" customWidth="1"/>
    <col min="8" max="8" width="2.625" style="16" customWidth="1"/>
    <col min="9" max="9" width="12.625" style="16" customWidth="1"/>
    <col min="10" max="10" width="2.625" style="16" customWidth="1"/>
    <col min="11" max="11" width="10.375" style="16" customWidth="1"/>
    <col min="12" max="12" width="2.625" style="16" customWidth="1"/>
    <col min="13" max="13" width="9.00390625" style="16" customWidth="1"/>
    <col min="14" max="14" width="2.625" style="16" customWidth="1"/>
    <col min="15" max="15" width="10.75390625" style="16" customWidth="1"/>
    <col min="16" max="16" width="2.625" style="16" customWidth="1"/>
    <col min="17" max="17" width="10.625" style="16" customWidth="1"/>
    <col min="18" max="18" width="2.625" style="16" customWidth="1"/>
    <col min="19" max="19" width="9.75390625" style="16" customWidth="1"/>
    <col min="20" max="20" width="2.625" style="16" customWidth="1"/>
    <col min="21" max="21" width="9.00390625" style="16" customWidth="1"/>
    <col min="22" max="22" width="2.625" style="16" customWidth="1"/>
    <col min="23" max="23" width="11.25390625" style="16" customWidth="1"/>
    <col min="24" max="16384" width="9.00390625" style="16" customWidth="1"/>
  </cols>
  <sheetData>
    <row r="1" spans="1:23" ht="1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3" spans="1:22" ht="15">
      <c r="A3" s="51" t="s">
        <v>264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0" t="s">
        <v>265</v>
      </c>
    </row>
    <row r="4" spans="21:23" ht="15">
      <c r="U4" s="44" t="s">
        <v>570</v>
      </c>
      <c r="V4" s="173">
        <f>Certification!G8</f>
        <v>0</v>
      </c>
      <c r="W4" s="173"/>
    </row>
    <row r="5" spans="21:23" ht="15">
      <c r="U5" s="44" t="s">
        <v>56</v>
      </c>
      <c r="V5" s="171">
        <f>'Cover Page'!D33</f>
        <v>0</v>
      </c>
      <c r="W5" s="171"/>
    </row>
    <row r="6" spans="21:23" ht="15">
      <c r="U6" s="44" t="s">
        <v>10</v>
      </c>
      <c r="V6" s="171">
        <f>'Cover Page'!D35</f>
        <v>0</v>
      </c>
      <c r="W6" s="171"/>
    </row>
    <row r="7" spans="1:23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3:23" ht="15">
      <c r="C8" s="107" t="s">
        <v>266</v>
      </c>
      <c r="D8" s="25"/>
      <c r="E8" s="25" t="s">
        <v>46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3:23" ht="15">
      <c r="C9" s="25" t="s">
        <v>249</v>
      </c>
      <c r="D9" s="25"/>
      <c r="E9" s="25" t="s">
        <v>267</v>
      </c>
      <c r="F9" s="25"/>
      <c r="G9" s="25" t="s">
        <v>268</v>
      </c>
      <c r="H9" s="25"/>
      <c r="I9" s="25"/>
      <c r="J9" s="25"/>
      <c r="K9" s="25" t="s">
        <v>269</v>
      </c>
      <c r="L9" s="25"/>
      <c r="M9" s="25" t="s">
        <v>270</v>
      </c>
      <c r="N9" s="25"/>
      <c r="O9" s="25" t="s">
        <v>60</v>
      </c>
      <c r="P9" s="25"/>
      <c r="Q9" s="25" t="s">
        <v>60</v>
      </c>
      <c r="R9" s="25"/>
      <c r="S9" s="25" t="s">
        <v>271</v>
      </c>
      <c r="T9" s="25"/>
      <c r="U9" s="25" t="s">
        <v>271</v>
      </c>
      <c r="V9" s="25"/>
      <c r="W9" s="25" t="s">
        <v>271</v>
      </c>
    </row>
    <row r="10" spans="3:23" ht="15">
      <c r="C10" s="140" t="s">
        <v>248</v>
      </c>
      <c r="D10" s="25"/>
      <c r="E10" s="46" t="s">
        <v>272</v>
      </c>
      <c r="F10" s="25"/>
      <c r="G10" s="46" t="s">
        <v>273</v>
      </c>
      <c r="H10" s="25"/>
      <c r="I10" s="46" t="s">
        <v>274</v>
      </c>
      <c r="J10" s="25"/>
      <c r="K10" s="46" t="s">
        <v>275</v>
      </c>
      <c r="L10" s="25"/>
      <c r="M10" s="46" t="s">
        <v>276</v>
      </c>
      <c r="N10" s="25"/>
      <c r="O10" s="46" t="s">
        <v>277</v>
      </c>
      <c r="P10" s="25"/>
      <c r="Q10" s="46" t="s">
        <v>278</v>
      </c>
      <c r="R10" s="25"/>
      <c r="S10" s="46" t="s">
        <v>279</v>
      </c>
      <c r="T10" s="25"/>
      <c r="U10" s="46" t="s">
        <v>280</v>
      </c>
      <c r="V10" s="25"/>
      <c r="W10" s="46" t="s">
        <v>281</v>
      </c>
    </row>
    <row r="11" spans="3:23" ht="15">
      <c r="C11" s="46"/>
      <c r="D11" s="25"/>
      <c r="E11" s="46">
        <v>1</v>
      </c>
      <c r="F11" s="25"/>
      <c r="G11" s="46">
        <v>2</v>
      </c>
      <c r="H11" s="25"/>
      <c r="I11" s="46">
        <v>3</v>
      </c>
      <c r="J11" s="25"/>
      <c r="K11" s="46">
        <v>4</v>
      </c>
      <c r="L11" s="25"/>
      <c r="M11" s="46">
        <v>5</v>
      </c>
      <c r="N11" s="25"/>
      <c r="O11" s="46">
        <v>6</v>
      </c>
      <c r="P11" s="25"/>
      <c r="Q11" s="46">
        <v>7</v>
      </c>
      <c r="R11" s="25"/>
      <c r="S11" s="46">
        <v>8</v>
      </c>
      <c r="T11" s="25"/>
      <c r="U11" s="46">
        <v>9</v>
      </c>
      <c r="V11" s="25"/>
      <c r="W11" s="46">
        <v>10</v>
      </c>
    </row>
    <row r="13" ht="15">
      <c r="B13" s="58" t="s">
        <v>282</v>
      </c>
    </row>
    <row r="14" spans="1:23" ht="15">
      <c r="A14" s="60" t="s">
        <v>20</v>
      </c>
      <c r="B14" s="16" t="s">
        <v>283</v>
      </c>
      <c r="C14" s="1"/>
      <c r="E14" s="153"/>
      <c r="F14" s="104"/>
      <c r="G14" s="2"/>
      <c r="H14" s="104"/>
      <c r="I14" s="3"/>
      <c r="J14" s="104"/>
      <c r="K14" s="3"/>
      <c r="L14" s="104"/>
      <c r="M14" s="3"/>
      <c r="N14" s="104"/>
      <c r="O14" s="103">
        <f>SUM(I14:M14)</f>
        <v>0</v>
      </c>
      <c r="P14" s="104"/>
      <c r="Q14" s="99" t="s">
        <v>284</v>
      </c>
      <c r="R14" s="104"/>
      <c r="S14" s="103">
        <f>IF(E14=0,0,O14/E14)</f>
        <v>0</v>
      </c>
      <c r="T14" s="104"/>
      <c r="U14" s="103">
        <f>IF(G14=0,0,O14/G14)</f>
        <v>0</v>
      </c>
      <c r="V14" s="104"/>
      <c r="W14" s="99" t="s">
        <v>284</v>
      </c>
    </row>
    <row r="15" spans="1:23" ht="15">
      <c r="A15" s="60" t="s">
        <v>26</v>
      </c>
      <c r="B15" s="16" t="s">
        <v>285</v>
      </c>
      <c r="C15" s="1"/>
      <c r="E15" s="21"/>
      <c r="F15" s="104"/>
      <c r="G15" s="2"/>
      <c r="H15" s="104"/>
      <c r="I15" s="2"/>
      <c r="J15" s="104"/>
      <c r="K15" s="4"/>
      <c r="L15" s="104"/>
      <c r="M15" s="4"/>
      <c r="N15" s="104"/>
      <c r="O15" s="19">
        <f>SUM(I15:M15)</f>
        <v>0</v>
      </c>
      <c r="P15" s="104"/>
      <c r="Q15" s="99" t="s">
        <v>284</v>
      </c>
      <c r="R15" s="104"/>
      <c r="S15" s="103">
        <f>IF(E15=0,0,O15/E15)</f>
        <v>0</v>
      </c>
      <c r="T15" s="104"/>
      <c r="U15" s="19">
        <f>IF(G15=0,0,O15/G15)</f>
        <v>0</v>
      </c>
      <c r="V15" s="104"/>
      <c r="W15" s="99" t="s">
        <v>284</v>
      </c>
    </row>
    <row r="16" spans="1:23" ht="15">
      <c r="A16" s="60" t="s">
        <v>44</v>
      </c>
      <c r="B16" s="16" t="s">
        <v>286</v>
      </c>
      <c r="C16" s="1"/>
      <c r="E16" s="21"/>
      <c r="F16" s="104"/>
      <c r="G16" s="2"/>
      <c r="H16" s="104"/>
      <c r="I16" s="2"/>
      <c r="J16" s="104"/>
      <c r="K16" s="2"/>
      <c r="L16" s="104"/>
      <c r="M16" s="4"/>
      <c r="N16" s="104"/>
      <c r="O16" s="19">
        <f>SUM(I16:M16)</f>
        <v>0</v>
      </c>
      <c r="P16" s="104"/>
      <c r="Q16" s="99" t="s">
        <v>284</v>
      </c>
      <c r="R16" s="104"/>
      <c r="S16" s="103">
        <f>IF(E16=0,0,O16/E16)</f>
        <v>0</v>
      </c>
      <c r="T16" s="104"/>
      <c r="U16" s="19">
        <f>IF(G16=0,0,O16/G16)</f>
        <v>0</v>
      </c>
      <c r="V16" s="104"/>
      <c r="W16" s="99" t="s">
        <v>284</v>
      </c>
    </row>
    <row r="17" spans="1:23" ht="15">
      <c r="A17" s="60" t="s">
        <v>53</v>
      </c>
      <c r="B17" s="16" t="s">
        <v>287</v>
      </c>
      <c r="C17" s="1"/>
      <c r="E17" s="21"/>
      <c r="F17" s="104"/>
      <c r="G17" s="2"/>
      <c r="H17" s="104"/>
      <c r="I17" s="2"/>
      <c r="J17" s="104"/>
      <c r="K17" s="2"/>
      <c r="L17" s="104"/>
      <c r="M17" s="4"/>
      <c r="N17" s="104"/>
      <c r="O17" s="19">
        <f>SUM(I17:M17)</f>
        <v>0</v>
      </c>
      <c r="P17" s="104"/>
      <c r="Q17" s="99" t="s">
        <v>284</v>
      </c>
      <c r="R17" s="104"/>
      <c r="S17" s="103">
        <f>IF(E17=0,0,O17/E17)</f>
        <v>0</v>
      </c>
      <c r="T17" s="104"/>
      <c r="U17" s="19">
        <f>IF(G17=0,0,O17/G17)</f>
        <v>0</v>
      </c>
      <c r="V17" s="104"/>
      <c r="W17" s="99" t="s">
        <v>284</v>
      </c>
    </row>
    <row r="18" spans="1:23" ht="15">
      <c r="A18" s="60" t="s">
        <v>69</v>
      </c>
      <c r="B18" s="16" t="s">
        <v>288</v>
      </c>
      <c r="C18" s="94">
        <f>SUM(C14:C17)</f>
        <v>0</v>
      </c>
      <c r="E18" s="108">
        <f>SUM(E14:E17)</f>
        <v>0</v>
      </c>
      <c r="F18" s="104"/>
      <c r="G18" s="99">
        <f>SUM(G14:G17)</f>
        <v>0</v>
      </c>
      <c r="H18" s="109"/>
      <c r="I18" s="99">
        <f>SUM(I14:I17)</f>
        <v>0</v>
      </c>
      <c r="J18" s="109"/>
      <c r="K18" s="99">
        <f>SUM(K14:K17)</f>
        <v>0</v>
      </c>
      <c r="L18" s="109"/>
      <c r="M18" s="99">
        <f>SUM(M14:M17)</f>
        <v>0</v>
      </c>
      <c r="N18" s="109"/>
      <c r="O18" s="99">
        <f>SUM(I18:M18)</f>
        <v>0</v>
      </c>
      <c r="P18" s="109"/>
      <c r="Q18" s="99" t="s">
        <v>284</v>
      </c>
      <c r="R18" s="109"/>
      <c r="S18" s="103">
        <f>IF(E18=0,0,O18/E18)</f>
        <v>0</v>
      </c>
      <c r="T18" s="109"/>
      <c r="U18" s="19">
        <f>IF(G18=0,0,O18/G18)</f>
        <v>0</v>
      </c>
      <c r="V18" s="109"/>
      <c r="W18" s="99" t="s">
        <v>284</v>
      </c>
    </row>
    <row r="19" spans="5:23" ht="15">
      <c r="E19" s="104"/>
      <c r="F19" s="104"/>
      <c r="G19" s="110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</row>
    <row r="20" spans="2:23" ht="15">
      <c r="B20" s="58" t="s">
        <v>289</v>
      </c>
      <c r="E20" s="104"/>
      <c r="F20" s="104"/>
      <c r="G20" s="110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</row>
    <row r="21" spans="1:23" ht="15">
      <c r="A21" s="60" t="s">
        <v>71</v>
      </c>
      <c r="B21" s="16" t="s">
        <v>290</v>
      </c>
      <c r="C21" s="1"/>
      <c r="E21" s="22"/>
      <c r="F21" s="104"/>
      <c r="G21" s="2"/>
      <c r="H21" s="104"/>
      <c r="I21" s="3"/>
      <c r="J21" s="104"/>
      <c r="K21" s="3"/>
      <c r="L21" s="104"/>
      <c r="M21" s="3"/>
      <c r="N21" s="104"/>
      <c r="O21" s="103">
        <f aca="true" t="shared" si="0" ref="O21:O30">SUM(I21:M21)</f>
        <v>0</v>
      </c>
      <c r="P21" s="104"/>
      <c r="Q21" s="2"/>
      <c r="R21" s="104"/>
      <c r="S21" s="103">
        <f>IF(E21=0,0,O21/E21)</f>
        <v>0</v>
      </c>
      <c r="T21" s="104"/>
      <c r="U21" s="103">
        <f>IF(G21=0,0,O21/G21)</f>
        <v>0</v>
      </c>
      <c r="V21" s="104"/>
      <c r="W21" s="103">
        <f>IF(Q21=0,0,O21/Q21)</f>
        <v>0</v>
      </c>
    </row>
    <row r="22" spans="1:23" ht="15">
      <c r="A22" s="60" t="s">
        <v>73</v>
      </c>
      <c r="B22" s="16" t="s">
        <v>291</v>
      </c>
      <c r="C22" s="1"/>
      <c r="E22" s="21"/>
      <c r="F22" s="104"/>
      <c r="G22" s="2"/>
      <c r="H22" s="104"/>
      <c r="I22" s="4"/>
      <c r="J22" s="104"/>
      <c r="K22" s="4"/>
      <c r="L22" s="104"/>
      <c r="M22" s="4"/>
      <c r="N22" s="104"/>
      <c r="O22" s="19">
        <f t="shared" si="0"/>
        <v>0</v>
      </c>
      <c r="P22" s="104"/>
      <c r="Q22" s="2"/>
      <c r="R22" s="104"/>
      <c r="S22" s="103">
        <f aca="true" t="shared" si="1" ref="S22:S30">IF(E22=0,0,O22/E22)</f>
        <v>0</v>
      </c>
      <c r="T22" s="104"/>
      <c r="U22" s="19">
        <f aca="true" t="shared" si="2" ref="U22:U30">IF(G22=0,0,O22/G22)</f>
        <v>0</v>
      </c>
      <c r="V22" s="104"/>
      <c r="W22" s="19">
        <f>IF(Q22=0,0,O22/Q22)</f>
        <v>0</v>
      </c>
    </row>
    <row r="23" spans="1:23" ht="15">
      <c r="A23" s="60" t="s">
        <v>75</v>
      </c>
      <c r="B23" s="16" t="s">
        <v>292</v>
      </c>
      <c r="C23" s="1"/>
      <c r="E23" s="21"/>
      <c r="F23" s="104"/>
      <c r="G23" s="2"/>
      <c r="H23" s="104"/>
      <c r="I23" s="4"/>
      <c r="J23" s="104"/>
      <c r="K23" s="4"/>
      <c r="L23" s="104"/>
      <c r="M23" s="4"/>
      <c r="N23" s="104"/>
      <c r="O23" s="19">
        <f t="shared" si="0"/>
        <v>0</v>
      </c>
      <c r="P23" s="104"/>
      <c r="Q23" s="2"/>
      <c r="R23" s="104"/>
      <c r="S23" s="103">
        <f t="shared" si="1"/>
        <v>0</v>
      </c>
      <c r="T23" s="104"/>
      <c r="U23" s="19">
        <f t="shared" si="2"/>
        <v>0</v>
      </c>
      <c r="V23" s="104"/>
      <c r="W23" s="19">
        <f>IF(Q23=0,0,O23/Q23)</f>
        <v>0</v>
      </c>
    </row>
    <row r="24" spans="1:23" ht="15">
      <c r="A24" s="60" t="s">
        <v>77</v>
      </c>
      <c r="B24" s="16" t="s">
        <v>293</v>
      </c>
      <c r="C24" s="1"/>
      <c r="E24" s="21"/>
      <c r="F24" s="104"/>
      <c r="G24" s="2"/>
      <c r="H24" s="104"/>
      <c r="I24" s="4"/>
      <c r="J24" s="104"/>
      <c r="K24" s="4"/>
      <c r="L24" s="104"/>
      <c r="M24" s="4"/>
      <c r="N24" s="104"/>
      <c r="O24" s="19">
        <f t="shared" si="0"/>
        <v>0</v>
      </c>
      <c r="P24" s="104"/>
      <c r="Q24" s="2"/>
      <c r="R24" s="104"/>
      <c r="S24" s="103">
        <f t="shared" si="1"/>
        <v>0</v>
      </c>
      <c r="T24" s="104"/>
      <c r="U24" s="19">
        <f t="shared" si="2"/>
        <v>0</v>
      </c>
      <c r="V24" s="104"/>
      <c r="W24" s="19">
        <f>IF(Q24=0,0,O24/Q24)</f>
        <v>0</v>
      </c>
    </row>
    <row r="25" spans="1:23" ht="15">
      <c r="A25" s="60" t="s">
        <v>79</v>
      </c>
      <c r="B25" s="16" t="s">
        <v>294</v>
      </c>
      <c r="C25" s="1"/>
      <c r="E25" s="21"/>
      <c r="F25" s="104"/>
      <c r="G25" s="2"/>
      <c r="H25" s="104"/>
      <c r="I25" s="4"/>
      <c r="J25" s="104"/>
      <c r="K25" s="4"/>
      <c r="L25" s="104"/>
      <c r="M25" s="4"/>
      <c r="N25" s="104"/>
      <c r="O25" s="19">
        <f t="shared" si="0"/>
        <v>0</v>
      </c>
      <c r="P25" s="104"/>
      <c r="Q25" s="2"/>
      <c r="R25" s="104"/>
      <c r="S25" s="103">
        <f t="shared" si="1"/>
        <v>0</v>
      </c>
      <c r="T25" s="104"/>
      <c r="U25" s="19">
        <f t="shared" si="2"/>
        <v>0</v>
      </c>
      <c r="V25" s="104"/>
      <c r="W25" s="19">
        <f>IF(Q25=0,0,O25/Q25)</f>
        <v>0</v>
      </c>
    </row>
    <row r="26" spans="1:23" ht="15">
      <c r="A26" s="60" t="s">
        <v>81</v>
      </c>
      <c r="B26" s="16" t="s">
        <v>295</v>
      </c>
      <c r="C26" s="1"/>
      <c r="E26" s="21"/>
      <c r="F26" s="104"/>
      <c r="G26" s="2"/>
      <c r="H26" s="104"/>
      <c r="I26" s="4"/>
      <c r="J26" s="104"/>
      <c r="K26" s="4"/>
      <c r="L26" s="104"/>
      <c r="M26" s="4"/>
      <c r="N26" s="104"/>
      <c r="O26" s="19">
        <f t="shared" si="0"/>
        <v>0</v>
      </c>
      <c r="P26" s="104"/>
      <c r="Q26" s="99" t="s">
        <v>284</v>
      </c>
      <c r="R26" s="104"/>
      <c r="S26" s="103">
        <f t="shared" si="1"/>
        <v>0</v>
      </c>
      <c r="T26" s="104"/>
      <c r="U26" s="19">
        <f t="shared" si="2"/>
        <v>0</v>
      </c>
      <c r="V26" s="104"/>
      <c r="W26" s="99" t="s">
        <v>284</v>
      </c>
    </row>
    <row r="27" spans="1:23" ht="15">
      <c r="A27" s="60" t="s">
        <v>83</v>
      </c>
      <c r="B27" s="16" t="s">
        <v>296</v>
      </c>
      <c r="C27" s="1"/>
      <c r="E27" s="21"/>
      <c r="F27" s="104"/>
      <c r="G27" s="2"/>
      <c r="H27" s="104"/>
      <c r="I27" s="4"/>
      <c r="J27" s="104"/>
      <c r="K27" s="4"/>
      <c r="L27" s="104"/>
      <c r="M27" s="4"/>
      <c r="N27" s="104"/>
      <c r="O27" s="19">
        <f t="shared" si="0"/>
        <v>0</v>
      </c>
      <c r="P27" s="104"/>
      <c r="Q27" s="99" t="s">
        <v>284</v>
      </c>
      <c r="R27" s="104"/>
      <c r="S27" s="103">
        <f t="shared" si="1"/>
        <v>0</v>
      </c>
      <c r="T27" s="104"/>
      <c r="U27" s="19">
        <f t="shared" si="2"/>
        <v>0</v>
      </c>
      <c r="V27" s="104"/>
      <c r="W27" s="99" t="s">
        <v>284</v>
      </c>
    </row>
    <row r="28" spans="1:23" ht="15">
      <c r="A28" s="60" t="s">
        <v>85</v>
      </c>
      <c r="B28" s="16" t="s">
        <v>297</v>
      </c>
      <c r="C28" s="1"/>
      <c r="E28" s="22"/>
      <c r="F28" s="104"/>
      <c r="G28" s="2"/>
      <c r="H28" s="104"/>
      <c r="I28" s="2"/>
      <c r="J28" s="104"/>
      <c r="K28" s="2"/>
      <c r="L28" s="104"/>
      <c r="M28" s="4"/>
      <c r="N28" s="104"/>
      <c r="O28" s="19">
        <f t="shared" si="0"/>
        <v>0</v>
      </c>
      <c r="P28" s="104"/>
      <c r="Q28" s="99" t="s">
        <v>284</v>
      </c>
      <c r="R28" s="104"/>
      <c r="S28" s="103">
        <f t="shared" si="1"/>
        <v>0</v>
      </c>
      <c r="T28" s="104"/>
      <c r="U28" s="19">
        <f t="shared" si="2"/>
        <v>0</v>
      </c>
      <c r="V28" s="104"/>
      <c r="W28" s="99" t="s">
        <v>284</v>
      </c>
    </row>
    <row r="29" spans="1:23" ht="15">
      <c r="A29" s="60" t="s">
        <v>87</v>
      </c>
      <c r="B29" s="5" t="s">
        <v>509</v>
      </c>
      <c r="C29" s="1"/>
      <c r="E29" s="21"/>
      <c r="F29" s="104"/>
      <c r="G29" s="2"/>
      <c r="H29" s="104"/>
      <c r="I29" s="4"/>
      <c r="J29" s="104"/>
      <c r="K29" s="4"/>
      <c r="L29" s="104"/>
      <c r="M29" s="4"/>
      <c r="N29" s="104"/>
      <c r="O29" s="19">
        <f t="shared" si="0"/>
        <v>0</v>
      </c>
      <c r="P29" s="104"/>
      <c r="Q29" s="99" t="s">
        <v>284</v>
      </c>
      <c r="R29" s="104"/>
      <c r="S29" s="103">
        <f t="shared" si="1"/>
        <v>0</v>
      </c>
      <c r="T29" s="104"/>
      <c r="U29" s="19">
        <f t="shared" si="2"/>
        <v>0</v>
      </c>
      <c r="V29" s="104"/>
      <c r="W29" s="99" t="s">
        <v>284</v>
      </c>
    </row>
    <row r="30" spans="1:23" ht="15">
      <c r="A30" s="60" t="s">
        <v>89</v>
      </c>
      <c r="B30" s="16" t="s">
        <v>298</v>
      </c>
      <c r="C30" s="94">
        <f>SUM(C21:C29)</f>
        <v>0</v>
      </c>
      <c r="E30" s="108">
        <f>SUM(E21:E29)</f>
        <v>0</v>
      </c>
      <c r="F30" s="104"/>
      <c r="G30" s="19">
        <f>SUM(G21:G29)</f>
        <v>0</v>
      </c>
      <c r="H30" s="104"/>
      <c r="I30" s="19">
        <f>SUM(I21:I29)</f>
        <v>0</v>
      </c>
      <c r="J30" s="104"/>
      <c r="K30" s="19">
        <f>SUM(K21:K29)</f>
        <v>0</v>
      </c>
      <c r="L30" s="104"/>
      <c r="M30" s="99">
        <f>SUM(M21:M29)</f>
        <v>0</v>
      </c>
      <c r="N30" s="104"/>
      <c r="O30" s="19">
        <f t="shared" si="0"/>
        <v>0</v>
      </c>
      <c r="P30" s="104"/>
      <c r="Q30" s="99" t="s">
        <v>284</v>
      </c>
      <c r="R30" s="104"/>
      <c r="S30" s="103">
        <f t="shared" si="1"/>
        <v>0</v>
      </c>
      <c r="T30" s="104"/>
      <c r="U30" s="19">
        <f t="shared" si="2"/>
        <v>0</v>
      </c>
      <c r="V30" s="104"/>
      <c r="W30" s="99" t="s">
        <v>284</v>
      </c>
    </row>
    <row r="31" spans="5:23" ht="15">
      <c r="E31" s="104"/>
      <c r="F31" s="104"/>
      <c r="G31" s="110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</row>
    <row r="32" spans="2:23" ht="15">
      <c r="B32" s="58" t="s">
        <v>299</v>
      </c>
      <c r="E32" s="104"/>
      <c r="F32" s="104"/>
      <c r="G32" s="110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</row>
    <row r="33" spans="1:23" ht="15">
      <c r="A33" s="60" t="s">
        <v>91</v>
      </c>
      <c r="B33" s="16" t="s">
        <v>300</v>
      </c>
      <c r="C33" s="1"/>
      <c r="E33" s="21"/>
      <c r="F33" s="104"/>
      <c r="G33" s="2"/>
      <c r="H33" s="104"/>
      <c r="I33" s="3"/>
      <c r="J33" s="104"/>
      <c r="K33" s="3"/>
      <c r="L33" s="104"/>
      <c r="M33" s="3"/>
      <c r="N33" s="104"/>
      <c r="O33" s="103">
        <f aca="true" t="shared" si="3" ref="O33:O43">SUM(I33:M33)</f>
        <v>0</v>
      </c>
      <c r="P33" s="104"/>
      <c r="Q33" s="99" t="s">
        <v>284</v>
      </c>
      <c r="R33" s="104"/>
      <c r="S33" s="103">
        <f aca="true" t="shared" si="4" ref="S33:S45">IF(E33=0,0,O33/E33)</f>
        <v>0</v>
      </c>
      <c r="T33" s="104"/>
      <c r="U33" s="19">
        <f aca="true" t="shared" si="5" ref="U33:U45">IF(G33=0,0,O33/G33)</f>
        <v>0</v>
      </c>
      <c r="V33" s="104"/>
      <c r="W33" s="99" t="s">
        <v>284</v>
      </c>
    </row>
    <row r="34" spans="1:23" ht="15">
      <c r="A34" s="60" t="s">
        <v>92</v>
      </c>
      <c r="B34" s="16" t="s">
        <v>301</v>
      </c>
      <c r="C34" s="1"/>
      <c r="E34" s="22"/>
      <c r="F34" s="104"/>
      <c r="G34" s="2"/>
      <c r="H34" s="104"/>
      <c r="I34" s="2"/>
      <c r="J34" s="104"/>
      <c r="K34" s="2"/>
      <c r="L34" s="104"/>
      <c r="M34" s="4"/>
      <c r="N34" s="104"/>
      <c r="O34" s="19">
        <f t="shared" si="3"/>
        <v>0</v>
      </c>
      <c r="P34" s="104"/>
      <c r="Q34" s="99" t="s">
        <v>284</v>
      </c>
      <c r="R34" s="104"/>
      <c r="S34" s="103">
        <f t="shared" si="4"/>
        <v>0</v>
      </c>
      <c r="T34" s="104"/>
      <c r="U34" s="19">
        <f t="shared" si="5"/>
        <v>0</v>
      </c>
      <c r="V34" s="104"/>
      <c r="W34" s="99" t="s">
        <v>284</v>
      </c>
    </row>
    <row r="35" spans="1:23" ht="15">
      <c r="A35" s="60" t="s">
        <v>94</v>
      </c>
      <c r="B35" s="16" t="s">
        <v>302</v>
      </c>
      <c r="C35" s="1"/>
      <c r="E35" s="22"/>
      <c r="F35" s="104"/>
      <c r="G35" s="2"/>
      <c r="H35" s="104"/>
      <c r="I35" s="2"/>
      <c r="J35" s="104"/>
      <c r="K35" s="2"/>
      <c r="L35" s="104"/>
      <c r="M35" s="4"/>
      <c r="N35" s="104"/>
      <c r="O35" s="19">
        <f t="shared" si="3"/>
        <v>0</v>
      </c>
      <c r="P35" s="104"/>
      <c r="Q35" s="99" t="s">
        <v>284</v>
      </c>
      <c r="R35" s="104"/>
      <c r="S35" s="103">
        <f t="shared" si="4"/>
        <v>0</v>
      </c>
      <c r="T35" s="104"/>
      <c r="U35" s="19">
        <f t="shared" si="5"/>
        <v>0</v>
      </c>
      <c r="V35" s="104"/>
      <c r="W35" s="99" t="s">
        <v>284</v>
      </c>
    </row>
    <row r="36" spans="1:23" ht="15">
      <c r="A36" s="60" t="s">
        <v>114</v>
      </c>
      <c r="B36" s="16" t="s">
        <v>303</v>
      </c>
      <c r="C36" s="1"/>
      <c r="E36" s="21"/>
      <c r="F36" s="104"/>
      <c r="G36" s="2"/>
      <c r="H36" s="104"/>
      <c r="I36" s="4"/>
      <c r="J36" s="104"/>
      <c r="K36" s="4"/>
      <c r="L36" s="104"/>
      <c r="M36" s="4"/>
      <c r="N36" s="104"/>
      <c r="O36" s="19">
        <f t="shared" si="3"/>
        <v>0</v>
      </c>
      <c r="P36" s="104"/>
      <c r="Q36" s="99" t="s">
        <v>284</v>
      </c>
      <c r="R36" s="104"/>
      <c r="S36" s="103">
        <f t="shared" si="4"/>
        <v>0</v>
      </c>
      <c r="T36" s="104"/>
      <c r="U36" s="19">
        <f t="shared" si="5"/>
        <v>0</v>
      </c>
      <c r="V36" s="104"/>
      <c r="W36" s="99" t="s">
        <v>284</v>
      </c>
    </row>
    <row r="37" spans="1:23" ht="15">
      <c r="A37" s="60" t="s">
        <v>116</v>
      </c>
      <c r="B37" s="16" t="s">
        <v>304</v>
      </c>
      <c r="C37" s="1"/>
      <c r="E37" s="21"/>
      <c r="F37" s="104"/>
      <c r="G37" s="2"/>
      <c r="H37" s="104"/>
      <c r="I37" s="4"/>
      <c r="J37" s="104"/>
      <c r="K37" s="4"/>
      <c r="L37" s="104"/>
      <c r="M37" s="4"/>
      <c r="N37" s="104"/>
      <c r="O37" s="19">
        <f t="shared" si="3"/>
        <v>0</v>
      </c>
      <c r="P37" s="104"/>
      <c r="Q37" s="99" t="s">
        <v>284</v>
      </c>
      <c r="R37" s="104"/>
      <c r="S37" s="103">
        <f t="shared" si="4"/>
        <v>0</v>
      </c>
      <c r="T37" s="104"/>
      <c r="U37" s="19">
        <f t="shared" si="5"/>
        <v>0</v>
      </c>
      <c r="V37" s="104"/>
      <c r="W37" s="99" t="s">
        <v>284</v>
      </c>
    </row>
    <row r="38" spans="1:23" ht="15">
      <c r="A38" s="60" t="s">
        <v>118</v>
      </c>
      <c r="B38" s="16" t="s">
        <v>305</v>
      </c>
      <c r="C38" s="1"/>
      <c r="E38" s="21"/>
      <c r="F38" s="104"/>
      <c r="G38" s="2"/>
      <c r="H38" s="104"/>
      <c r="I38" s="4"/>
      <c r="J38" s="104"/>
      <c r="K38" s="4"/>
      <c r="L38" s="104"/>
      <c r="M38" s="4"/>
      <c r="N38" s="104"/>
      <c r="O38" s="19">
        <f t="shared" si="3"/>
        <v>0</v>
      </c>
      <c r="P38" s="104"/>
      <c r="Q38" s="99" t="s">
        <v>284</v>
      </c>
      <c r="R38" s="104"/>
      <c r="S38" s="103">
        <f t="shared" si="4"/>
        <v>0</v>
      </c>
      <c r="T38" s="104"/>
      <c r="U38" s="19">
        <f t="shared" si="5"/>
        <v>0</v>
      </c>
      <c r="V38" s="104"/>
      <c r="W38" s="99" t="s">
        <v>284</v>
      </c>
    </row>
    <row r="39" spans="1:23" ht="15">
      <c r="A39" s="60" t="s">
        <v>120</v>
      </c>
      <c r="B39" s="16" t="s">
        <v>306</v>
      </c>
      <c r="C39" s="1"/>
      <c r="E39" s="21"/>
      <c r="F39" s="104"/>
      <c r="G39" s="2"/>
      <c r="H39" s="104"/>
      <c r="I39" s="4"/>
      <c r="J39" s="104"/>
      <c r="K39" s="4"/>
      <c r="L39" s="104"/>
      <c r="M39" s="4"/>
      <c r="N39" s="104"/>
      <c r="O39" s="19">
        <f t="shared" si="3"/>
        <v>0</v>
      </c>
      <c r="P39" s="104"/>
      <c r="Q39" s="99" t="s">
        <v>284</v>
      </c>
      <c r="R39" s="104"/>
      <c r="S39" s="103">
        <f t="shared" si="4"/>
        <v>0</v>
      </c>
      <c r="T39" s="104"/>
      <c r="U39" s="19">
        <f t="shared" si="5"/>
        <v>0</v>
      </c>
      <c r="V39" s="104"/>
      <c r="W39" s="99" t="s">
        <v>284</v>
      </c>
    </row>
    <row r="40" spans="1:23" ht="15">
      <c r="A40" s="60" t="s">
        <v>122</v>
      </c>
      <c r="B40" s="147" t="s">
        <v>510</v>
      </c>
      <c r="C40" s="1"/>
      <c r="E40" s="22"/>
      <c r="F40" s="104"/>
      <c r="G40" s="2"/>
      <c r="H40" s="104"/>
      <c r="I40" s="2"/>
      <c r="J40" s="104"/>
      <c r="K40" s="2"/>
      <c r="L40" s="104"/>
      <c r="M40" s="4"/>
      <c r="N40" s="104"/>
      <c r="O40" s="19">
        <f t="shared" si="3"/>
        <v>0</v>
      </c>
      <c r="P40" s="104"/>
      <c r="Q40" s="99" t="s">
        <v>284</v>
      </c>
      <c r="R40" s="104"/>
      <c r="S40" s="103">
        <f t="shared" si="4"/>
        <v>0</v>
      </c>
      <c r="T40" s="104"/>
      <c r="U40" s="19">
        <f t="shared" si="5"/>
        <v>0</v>
      </c>
      <c r="V40" s="104"/>
      <c r="W40" s="99" t="s">
        <v>284</v>
      </c>
    </row>
    <row r="41" spans="1:23" ht="15">
      <c r="A41" s="60" t="s">
        <v>124</v>
      </c>
      <c r="B41" s="5" t="s">
        <v>511</v>
      </c>
      <c r="C41" s="1"/>
      <c r="E41" s="21"/>
      <c r="F41" s="104"/>
      <c r="G41" s="2"/>
      <c r="H41" s="104"/>
      <c r="I41" s="4"/>
      <c r="J41" s="104"/>
      <c r="K41" s="4"/>
      <c r="L41" s="104"/>
      <c r="M41" s="4"/>
      <c r="N41" s="104"/>
      <c r="O41" s="19">
        <f t="shared" si="3"/>
        <v>0</v>
      </c>
      <c r="P41" s="104"/>
      <c r="Q41" s="99" t="s">
        <v>284</v>
      </c>
      <c r="R41" s="104"/>
      <c r="S41" s="103">
        <f t="shared" si="4"/>
        <v>0</v>
      </c>
      <c r="T41" s="104"/>
      <c r="U41" s="19">
        <f t="shared" si="5"/>
        <v>0</v>
      </c>
      <c r="V41" s="104"/>
      <c r="W41" s="99" t="s">
        <v>284</v>
      </c>
    </row>
    <row r="42" spans="1:23" ht="15">
      <c r="A42" s="60" t="s">
        <v>125</v>
      </c>
      <c r="B42" s="16" t="s">
        <v>512</v>
      </c>
      <c r="C42" s="1"/>
      <c r="E42" s="21"/>
      <c r="F42" s="104"/>
      <c r="G42" s="2"/>
      <c r="H42" s="104"/>
      <c r="I42" s="4"/>
      <c r="J42" s="104"/>
      <c r="K42" s="4"/>
      <c r="L42" s="104"/>
      <c r="M42" s="4"/>
      <c r="N42" s="104"/>
      <c r="O42" s="19">
        <f t="shared" si="3"/>
        <v>0</v>
      </c>
      <c r="P42" s="104"/>
      <c r="Q42" s="99" t="s">
        <v>284</v>
      </c>
      <c r="R42" s="104"/>
      <c r="S42" s="103">
        <f t="shared" si="4"/>
        <v>0</v>
      </c>
      <c r="T42" s="104"/>
      <c r="U42" s="19">
        <f t="shared" si="5"/>
        <v>0</v>
      </c>
      <c r="V42" s="104"/>
      <c r="W42" s="99" t="s">
        <v>284</v>
      </c>
    </row>
    <row r="43" spans="1:23" ht="15">
      <c r="A43" s="60" t="s">
        <v>128</v>
      </c>
      <c r="B43" s="16" t="s">
        <v>307</v>
      </c>
      <c r="C43" s="94">
        <f>SUM(C33:C42)</f>
        <v>0</v>
      </c>
      <c r="E43" s="111">
        <f>SUM(E33:E42)</f>
        <v>0</v>
      </c>
      <c r="F43" s="104"/>
      <c r="G43" s="19">
        <f>SUM(G33:G42)</f>
        <v>0</v>
      </c>
      <c r="H43" s="104"/>
      <c r="I43" s="19">
        <f>SUM(I33:I42)</f>
        <v>0</v>
      </c>
      <c r="J43" s="110"/>
      <c r="K43" s="19">
        <f>SUM(K33:K42)</f>
        <v>0</v>
      </c>
      <c r="L43" s="104"/>
      <c r="M43" s="99">
        <f>SUM(M33:M42)</f>
        <v>0</v>
      </c>
      <c r="N43" s="104"/>
      <c r="O43" s="19">
        <f t="shared" si="3"/>
        <v>0</v>
      </c>
      <c r="P43" s="104"/>
      <c r="Q43" s="99" t="s">
        <v>284</v>
      </c>
      <c r="R43" s="104"/>
      <c r="S43" s="103">
        <f t="shared" si="4"/>
        <v>0</v>
      </c>
      <c r="T43" s="104"/>
      <c r="U43" s="19">
        <f t="shared" si="5"/>
        <v>0</v>
      </c>
      <c r="V43" s="104"/>
      <c r="W43" s="99" t="s">
        <v>284</v>
      </c>
    </row>
    <row r="44" spans="5:23" ht="15"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</row>
    <row r="45" spans="1:23" ht="15.75" thickBot="1">
      <c r="A45" s="60" t="s">
        <v>128</v>
      </c>
      <c r="B45" s="59" t="s">
        <v>223</v>
      </c>
      <c r="C45" s="141">
        <f>C43+C30+C18</f>
        <v>0</v>
      </c>
      <c r="E45" s="112">
        <f>E43+E30+E18</f>
        <v>0</v>
      </c>
      <c r="F45" s="104"/>
      <c r="G45" s="113">
        <f>G43+G30+G18</f>
        <v>0</v>
      </c>
      <c r="H45" s="104"/>
      <c r="I45" s="113">
        <f>I43+I30+I18</f>
        <v>0</v>
      </c>
      <c r="J45" s="104"/>
      <c r="K45" s="113">
        <f>K43+K30+K18</f>
        <v>0</v>
      </c>
      <c r="L45" s="104"/>
      <c r="M45" s="113">
        <f>M43+M30+M18</f>
        <v>0</v>
      </c>
      <c r="N45" s="104"/>
      <c r="O45" s="105">
        <f>O43+O30+O18</f>
        <v>0</v>
      </c>
      <c r="P45" s="104"/>
      <c r="Q45" s="101">
        <f>SUM(Q21:Q25)</f>
        <v>0</v>
      </c>
      <c r="R45" s="104"/>
      <c r="S45" s="105">
        <f t="shared" si="4"/>
        <v>0</v>
      </c>
      <c r="T45" s="104"/>
      <c r="U45" s="101">
        <f t="shared" si="5"/>
        <v>0</v>
      </c>
      <c r="V45" s="104"/>
      <c r="W45" s="101">
        <f>IF(Q45=0,0,O45/Q45)</f>
        <v>0</v>
      </c>
    </row>
    <row r="46" spans="1:23" ht="15.75" thickTop="1">
      <c r="A46" s="9"/>
      <c r="B46" s="9"/>
      <c r="C46" s="9"/>
      <c r="D46" s="9"/>
      <c r="E46" s="9"/>
      <c r="F46" s="9"/>
      <c r="G46" s="9"/>
      <c r="H46" s="9"/>
      <c r="I46" s="9"/>
      <c r="J46" s="9"/>
      <c r="K46" s="70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2:23" ht="15">
      <c r="B47" s="65"/>
      <c r="Q47" s="182" t="str">
        <f>Certification!F49</f>
        <v>As Submitted by Provider</v>
      </c>
      <c r="R47" s="182"/>
      <c r="S47" s="182"/>
      <c r="T47" s="182"/>
      <c r="U47" s="182"/>
      <c r="W47" s="44" t="s">
        <v>558</v>
      </c>
    </row>
    <row r="49" ht="15">
      <c r="K49" s="114"/>
    </row>
  </sheetData>
  <sheetProtection password="DA7C" sheet="1" objects="1" scenarios="1" selectLockedCells="1"/>
  <mergeCells count="4">
    <mergeCell ref="V5:W5"/>
    <mergeCell ref="V6:W6"/>
    <mergeCell ref="V4:W4"/>
    <mergeCell ref="Q47:U47"/>
  </mergeCells>
  <printOptions horizontalCentered="1"/>
  <pageMargins left="0" right="0" top="0" bottom="0" header="0.5" footer="0.5"/>
  <pageSetup fitToHeight="1" fitToWidth="1" horizontalDpi="300" verticalDpi="300" orientation="landscape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M51"/>
  <sheetViews>
    <sheetView showGridLines="0" showRowColHeaders="0" showZeros="0" zoomScalePageLayoutView="0" workbookViewId="0" topLeftCell="A1">
      <selection activeCell="B13" sqref="B13"/>
    </sheetView>
  </sheetViews>
  <sheetFormatPr defaultColWidth="9.00390625" defaultRowHeight="15.75"/>
  <cols>
    <col min="1" max="1" width="2.625" style="16" customWidth="1"/>
    <col min="2" max="2" width="21.75390625" style="16" customWidth="1"/>
    <col min="3" max="3" width="2.625" style="16" customWidth="1"/>
    <col min="4" max="4" width="9.00390625" style="16" customWidth="1"/>
    <col min="5" max="5" width="2.625" style="16" customWidth="1"/>
    <col min="6" max="6" width="9.00390625" style="16" customWidth="1"/>
    <col min="7" max="7" width="2.625" style="16" customWidth="1"/>
    <col min="8" max="8" width="9.00390625" style="16" customWidth="1"/>
    <col min="9" max="9" width="2.625" style="16" customWidth="1"/>
    <col min="10" max="10" width="9.00390625" style="16" customWidth="1"/>
    <col min="11" max="11" width="2.625" style="16" customWidth="1"/>
    <col min="12" max="12" width="10.375" style="16" customWidth="1"/>
    <col min="13" max="16384" width="9.00390625" style="16" customWidth="1"/>
  </cols>
  <sheetData>
    <row r="1" spans="1:12" ht="15">
      <c r="A1" s="25" t="s">
        <v>167</v>
      </c>
      <c r="B1" s="25" t="s">
        <v>167</v>
      </c>
      <c r="C1" s="25" t="s">
        <v>167</v>
      </c>
      <c r="D1" s="25" t="s">
        <v>167</v>
      </c>
      <c r="E1" s="25" t="s">
        <v>167</v>
      </c>
      <c r="F1" s="25" t="s">
        <v>167</v>
      </c>
      <c r="G1" s="25" t="s">
        <v>167</v>
      </c>
      <c r="H1" s="25" t="s">
        <v>167</v>
      </c>
      <c r="I1" s="25" t="s">
        <v>167</v>
      </c>
      <c r="J1" s="25" t="s">
        <v>167</v>
      </c>
      <c r="K1" s="25" t="s">
        <v>167</v>
      </c>
      <c r="L1" s="25" t="s">
        <v>167</v>
      </c>
    </row>
    <row r="3" spans="1:11" ht="15">
      <c r="A3" s="51" t="s">
        <v>308</v>
      </c>
      <c r="B3" s="43"/>
      <c r="C3" s="43"/>
      <c r="D3" s="43"/>
      <c r="E3" s="43"/>
      <c r="F3" s="43"/>
      <c r="G3" s="43"/>
      <c r="H3" s="43"/>
      <c r="I3" s="43"/>
      <c r="J3" s="51"/>
      <c r="K3" s="50" t="s">
        <v>309</v>
      </c>
    </row>
    <row r="4" spans="10:12" ht="15">
      <c r="J4" s="44" t="s">
        <v>570</v>
      </c>
      <c r="K4" s="173">
        <f>Certification!G8</f>
        <v>0</v>
      </c>
      <c r="L4" s="173"/>
    </row>
    <row r="5" spans="10:12" ht="15">
      <c r="J5" s="44" t="s">
        <v>56</v>
      </c>
      <c r="K5" s="171">
        <f>'Cover Page'!D33</f>
        <v>0</v>
      </c>
      <c r="L5" s="171"/>
    </row>
    <row r="6" spans="10:12" ht="15">
      <c r="J6" s="44" t="s">
        <v>10</v>
      </c>
      <c r="K6" s="171">
        <f>'Cover Page'!D35</f>
        <v>0</v>
      </c>
      <c r="L6" s="171"/>
    </row>
    <row r="7" spans="1:13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47"/>
    </row>
    <row r="8" spans="2:12" ht="15">
      <c r="B8" s="25"/>
      <c r="C8" s="25"/>
      <c r="D8" s="25" t="s">
        <v>310</v>
      </c>
      <c r="E8" s="25"/>
      <c r="F8" s="25" t="s">
        <v>277</v>
      </c>
      <c r="G8" s="25"/>
      <c r="H8" s="25" t="s">
        <v>311</v>
      </c>
      <c r="I8" s="25"/>
      <c r="J8" s="25" t="s">
        <v>312</v>
      </c>
      <c r="K8" s="25"/>
      <c r="L8" s="25"/>
    </row>
    <row r="9" spans="2:12" ht="15">
      <c r="B9" s="46" t="s">
        <v>247</v>
      </c>
      <c r="C9" s="25"/>
      <c r="D9" s="46" t="s">
        <v>313</v>
      </c>
      <c r="E9" s="25"/>
      <c r="F9" s="46" t="s">
        <v>314</v>
      </c>
      <c r="G9" s="25"/>
      <c r="H9" s="46" t="s">
        <v>310</v>
      </c>
      <c r="I9" s="25"/>
      <c r="J9" s="46" t="s">
        <v>315</v>
      </c>
      <c r="K9" s="25"/>
      <c r="L9" s="46" t="s">
        <v>175</v>
      </c>
    </row>
    <row r="10" spans="2:12" ht="15">
      <c r="B10" s="9"/>
      <c r="D10" s="9"/>
      <c r="F10" s="9"/>
      <c r="H10" s="9"/>
      <c r="J10" s="9"/>
      <c r="L10" s="9"/>
    </row>
    <row r="11" spans="2:12" ht="15">
      <c r="B11" s="58" t="s">
        <v>316</v>
      </c>
      <c r="F11" s="19"/>
      <c r="H11" s="19"/>
      <c r="J11" s="19"/>
      <c r="L11" s="19"/>
    </row>
    <row r="13" spans="1:12" ht="15">
      <c r="A13" s="60" t="s">
        <v>20</v>
      </c>
      <c r="B13" s="137"/>
      <c r="D13" s="2"/>
      <c r="F13" s="2"/>
      <c r="H13" s="2"/>
      <c r="J13" s="2"/>
      <c r="L13" s="2"/>
    </row>
    <row r="14" spans="1:12" ht="15">
      <c r="A14" s="60" t="s">
        <v>26</v>
      </c>
      <c r="B14" s="137"/>
      <c r="D14" s="2"/>
      <c r="F14" s="2"/>
      <c r="H14" s="2"/>
      <c r="J14" s="2"/>
      <c r="L14" s="2"/>
    </row>
    <row r="15" spans="1:12" ht="15">
      <c r="A15" s="60" t="s">
        <v>44</v>
      </c>
      <c r="B15" s="137"/>
      <c r="D15" s="2"/>
      <c r="F15" s="2"/>
      <c r="H15" s="2"/>
      <c r="J15" s="2"/>
      <c r="L15" s="2"/>
    </row>
    <row r="16" spans="1:12" ht="15">
      <c r="A16" s="60" t="s">
        <v>53</v>
      </c>
      <c r="B16" s="137"/>
      <c r="D16" s="2"/>
      <c r="F16" s="2"/>
      <c r="H16" s="2"/>
      <c r="J16" s="2"/>
      <c r="L16" s="2"/>
    </row>
    <row r="17" spans="1:12" ht="15">
      <c r="A17" s="60" t="s">
        <v>69</v>
      </c>
      <c r="B17" s="137"/>
      <c r="D17" s="2"/>
      <c r="F17" s="2"/>
      <c r="H17" s="2"/>
      <c r="J17" s="2"/>
      <c r="L17" s="2"/>
    </row>
    <row r="18" spans="1:12" ht="15">
      <c r="A18" s="60" t="s">
        <v>71</v>
      </c>
      <c r="B18" s="137"/>
      <c r="D18" s="2"/>
      <c r="F18" s="2"/>
      <c r="H18" s="2"/>
      <c r="J18" s="2"/>
      <c r="L18" s="2"/>
    </row>
    <row r="19" spans="1:12" ht="15">
      <c r="A19" s="60" t="s">
        <v>73</v>
      </c>
      <c r="B19" s="137"/>
      <c r="D19" s="2"/>
      <c r="F19" s="2"/>
      <c r="H19" s="2"/>
      <c r="J19" s="2"/>
      <c r="L19" s="2"/>
    </row>
    <row r="20" spans="1:12" ht="15">
      <c r="A20" s="60" t="s">
        <v>75</v>
      </c>
      <c r="B20" s="137"/>
      <c r="D20" s="2"/>
      <c r="F20" s="2"/>
      <c r="H20" s="2"/>
      <c r="J20" s="2"/>
      <c r="L20" s="2"/>
    </row>
    <row r="22" ht="15">
      <c r="B22" s="58" t="s">
        <v>317</v>
      </c>
    </row>
    <row r="24" spans="1:12" ht="15">
      <c r="A24" s="60" t="s">
        <v>77</v>
      </c>
      <c r="B24" s="137"/>
      <c r="D24" s="2"/>
      <c r="F24" s="2"/>
      <c r="H24" s="2"/>
      <c r="J24" s="2"/>
      <c r="L24" s="2"/>
    </row>
    <row r="25" spans="1:12" ht="15">
      <c r="A25" s="60" t="s">
        <v>79</v>
      </c>
      <c r="B25" s="137"/>
      <c r="D25" s="2"/>
      <c r="F25" s="2"/>
      <c r="H25" s="2"/>
      <c r="J25" s="2"/>
      <c r="L25" s="2"/>
    </row>
    <row r="26" spans="1:12" ht="15">
      <c r="A26" s="60" t="s">
        <v>81</v>
      </c>
      <c r="B26" s="137"/>
      <c r="D26" s="2"/>
      <c r="F26" s="2"/>
      <c r="H26" s="2"/>
      <c r="J26" s="2"/>
      <c r="L26" s="2"/>
    </row>
    <row r="27" spans="1:12" ht="15">
      <c r="A27" s="60" t="s">
        <v>83</v>
      </c>
      <c r="B27" s="137"/>
      <c r="D27" s="2"/>
      <c r="F27" s="2"/>
      <c r="H27" s="2"/>
      <c r="J27" s="2"/>
      <c r="L27" s="2"/>
    </row>
    <row r="28" spans="1:12" ht="15">
      <c r="A28" s="60" t="s">
        <v>85</v>
      </c>
      <c r="B28" s="137"/>
      <c r="D28" s="2"/>
      <c r="F28" s="2"/>
      <c r="H28" s="2"/>
      <c r="J28" s="2"/>
      <c r="L28" s="2"/>
    </row>
    <row r="29" spans="1:12" ht="15">
      <c r="A29" s="60" t="s">
        <v>87</v>
      </c>
      <c r="B29" s="137"/>
      <c r="D29" s="2"/>
      <c r="F29" s="2"/>
      <c r="H29" s="2"/>
      <c r="J29" s="2"/>
      <c r="L29" s="2"/>
    </row>
    <row r="30" spans="1:12" ht="15">
      <c r="A30" s="60" t="s">
        <v>89</v>
      </c>
      <c r="B30" s="137"/>
      <c r="D30" s="2"/>
      <c r="F30" s="2"/>
      <c r="H30" s="2"/>
      <c r="J30" s="2"/>
      <c r="L30" s="2"/>
    </row>
    <row r="31" spans="1:12" ht="15">
      <c r="A31" s="60" t="s">
        <v>91</v>
      </c>
      <c r="B31" s="137"/>
      <c r="D31" s="2"/>
      <c r="F31" s="2"/>
      <c r="H31" s="2"/>
      <c r="J31" s="2"/>
      <c r="L31" s="2"/>
    </row>
    <row r="33" ht="15">
      <c r="B33" s="58" t="s">
        <v>318</v>
      </c>
    </row>
    <row r="35" spans="1:12" ht="15">
      <c r="A35" s="60" t="s">
        <v>92</v>
      </c>
      <c r="B35" s="137"/>
      <c r="D35" s="2"/>
      <c r="F35" s="2"/>
      <c r="H35" s="2"/>
      <c r="J35" s="2"/>
      <c r="L35" s="2"/>
    </row>
    <row r="36" spans="1:12" ht="15">
      <c r="A36" s="60" t="s">
        <v>94</v>
      </c>
      <c r="B36" s="137"/>
      <c r="D36" s="2"/>
      <c r="F36" s="2"/>
      <c r="H36" s="2"/>
      <c r="J36" s="2"/>
      <c r="L36" s="2"/>
    </row>
    <row r="37" spans="1:12" ht="15">
      <c r="A37" s="60" t="s">
        <v>114</v>
      </c>
      <c r="B37" s="137"/>
      <c r="D37" s="2"/>
      <c r="F37" s="2"/>
      <c r="H37" s="2"/>
      <c r="J37" s="2"/>
      <c r="L37" s="2"/>
    </row>
    <row r="38" spans="1:12" ht="15">
      <c r="A38" s="60" t="s">
        <v>116</v>
      </c>
      <c r="B38" s="137"/>
      <c r="D38" s="2"/>
      <c r="F38" s="2"/>
      <c r="H38" s="2"/>
      <c r="J38" s="2"/>
      <c r="L38" s="2"/>
    </row>
    <row r="39" spans="1:12" ht="15">
      <c r="A39" s="60" t="s">
        <v>118</v>
      </c>
      <c r="B39" s="137"/>
      <c r="D39" s="2"/>
      <c r="F39" s="2"/>
      <c r="H39" s="2"/>
      <c r="J39" s="2"/>
      <c r="L39" s="2"/>
    </row>
    <row r="40" spans="1:12" ht="15">
      <c r="A40" s="60" t="s">
        <v>120</v>
      </c>
      <c r="B40" s="137"/>
      <c r="D40" s="2"/>
      <c r="F40" s="2"/>
      <c r="H40" s="2"/>
      <c r="J40" s="2"/>
      <c r="L40" s="2"/>
    </row>
    <row r="41" spans="1:12" ht="15">
      <c r="A41" s="60" t="s">
        <v>122</v>
      </c>
      <c r="B41" s="137"/>
      <c r="D41" s="2"/>
      <c r="F41" s="2"/>
      <c r="H41" s="2"/>
      <c r="J41" s="2"/>
      <c r="L41" s="2"/>
    </row>
    <row r="42" spans="1:12" ht="15">
      <c r="A42" s="60" t="s">
        <v>124</v>
      </c>
      <c r="B42" s="137"/>
      <c r="D42" s="2"/>
      <c r="F42" s="2"/>
      <c r="H42" s="2"/>
      <c r="J42" s="2"/>
      <c r="L42" s="2"/>
    </row>
    <row r="44" spans="1:12" ht="15.75" thickBot="1">
      <c r="A44" s="60" t="s">
        <v>125</v>
      </c>
      <c r="B44" s="59" t="s">
        <v>223</v>
      </c>
      <c r="L44" s="105">
        <f>SUM(L35:L43)+SUM(L24:L31)+SUM(L13:L20)</f>
        <v>0</v>
      </c>
    </row>
    <row r="45" ht="15.75" thickTop="1"/>
    <row r="50" spans="1:12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2:12" ht="15">
      <c r="B51" s="65"/>
      <c r="F51" s="182" t="str">
        <f>Certification!F49</f>
        <v>As Submitted by Provider</v>
      </c>
      <c r="G51" s="182"/>
      <c r="H51" s="182"/>
      <c r="I51" s="182"/>
      <c r="J51" s="182"/>
      <c r="L51" s="44" t="s">
        <v>559</v>
      </c>
    </row>
  </sheetData>
  <sheetProtection password="DA7C" sheet="1" selectLockedCells="1"/>
  <mergeCells count="4">
    <mergeCell ref="K5:L5"/>
    <mergeCell ref="K6:L6"/>
    <mergeCell ref="K4:L4"/>
    <mergeCell ref="F51:J51"/>
  </mergeCells>
  <printOptions horizontalCentered="1"/>
  <pageMargins left="0" right="0" top="0" bottom="0" header="0.5" footer="0.5"/>
  <pageSetup fitToHeight="1" fitToWidth="1"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H48"/>
  <sheetViews>
    <sheetView showGridLines="0" showRowColHeaders="0" zoomScalePageLayoutView="0" workbookViewId="0" topLeftCell="A1">
      <selection activeCell="C10" sqref="C10"/>
    </sheetView>
  </sheetViews>
  <sheetFormatPr defaultColWidth="9.00390625" defaultRowHeight="15.75"/>
  <cols>
    <col min="1" max="1" width="9.00390625" style="16" customWidth="1"/>
    <col min="2" max="2" width="27.375" style="16" customWidth="1"/>
    <col min="3" max="3" width="8.875" style="16" customWidth="1"/>
    <col min="4" max="5" width="9.00390625" style="16" customWidth="1"/>
    <col min="6" max="6" width="5.125" style="16" customWidth="1"/>
    <col min="7" max="7" width="8.50390625" style="16" customWidth="1"/>
    <col min="8" max="16384" width="9.00390625" style="16" customWidth="1"/>
  </cols>
  <sheetData>
    <row r="1" spans="1:7" ht="15">
      <c r="A1" s="25" t="s">
        <v>167</v>
      </c>
      <c r="B1" s="25" t="s">
        <v>167</v>
      </c>
      <c r="C1" s="25" t="s">
        <v>167</v>
      </c>
      <c r="D1" s="25" t="s">
        <v>167</v>
      </c>
      <c r="E1" s="25" t="s">
        <v>167</v>
      </c>
      <c r="F1" s="25" t="s">
        <v>167</v>
      </c>
      <c r="G1" s="25" t="s">
        <v>167</v>
      </c>
    </row>
    <row r="3" spans="1:8" ht="15">
      <c r="A3" s="51" t="s">
        <v>319</v>
      </c>
      <c r="B3" s="43"/>
      <c r="C3" s="43"/>
      <c r="D3" s="43"/>
      <c r="F3" s="51"/>
      <c r="G3" s="88" t="s">
        <v>320</v>
      </c>
      <c r="H3" s="43"/>
    </row>
    <row r="4" spans="6:8" ht="15">
      <c r="F4" s="44" t="s">
        <v>570</v>
      </c>
      <c r="G4" s="173">
        <f>Certification!G8</f>
        <v>0</v>
      </c>
      <c r="H4" s="173"/>
    </row>
    <row r="5" spans="6:8" ht="15">
      <c r="F5" s="44" t="s">
        <v>56</v>
      </c>
      <c r="G5" s="171">
        <f>'Cover Page'!D33</f>
        <v>0</v>
      </c>
      <c r="H5" s="171"/>
    </row>
    <row r="6" spans="6:8" ht="15">
      <c r="F6" s="44" t="s">
        <v>10</v>
      </c>
      <c r="G6" s="171">
        <f>'Cover Page'!D35</f>
        <v>0</v>
      </c>
      <c r="H6" s="171"/>
    </row>
    <row r="7" spans="1:8" ht="15">
      <c r="A7" s="9"/>
      <c r="B7" s="9"/>
      <c r="C7" s="9"/>
      <c r="D7" s="9"/>
      <c r="E7" s="9"/>
      <c r="F7" s="9"/>
      <c r="G7" s="9"/>
      <c r="H7" s="9"/>
    </row>
    <row r="8" spans="1:2" ht="15">
      <c r="A8" s="107" t="s">
        <v>20</v>
      </c>
      <c r="B8" s="16" t="s">
        <v>321</v>
      </c>
    </row>
    <row r="10" spans="3:6" ht="15">
      <c r="C10" s="17"/>
      <c r="D10" s="16" t="s">
        <v>499</v>
      </c>
      <c r="E10" s="17"/>
      <c r="F10" s="16" t="s">
        <v>500</v>
      </c>
    </row>
    <row r="12" spans="1:2" ht="15">
      <c r="A12" s="107" t="s">
        <v>26</v>
      </c>
      <c r="B12" s="16" t="s">
        <v>322</v>
      </c>
    </row>
    <row r="14" spans="3:6" ht="15">
      <c r="C14" s="17"/>
      <c r="D14" s="16" t="s">
        <v>499</v>
      </c>
      <c r="E14" s="17"/>
      <c r="F14" s="16" t="s">
        <v>500</v>
      </c>
    </row>
    <row r="17" spans="2:8" ht="15">
      <c r="B17" s="142" t="s">
        <v>583</v>
      </c>
      <c r="C17" s="184"/>
      <c r="D17" s="184"/>
      <c r="E17" s="184"/>
      <c r="F17" s="184"/>
      <c r="G17" s="184"/>
      <c r="H17" s="184"/>
    </row>
    <row r="19" spans="2:8" ht="15">
      <c r="B19" s="142" t="s">
        <v>584</v>
      </c>
      <c r="C19" s="184"/>
      <c r="D19" s="184"/>
      <c r="E19" s="184"/>
      <c r="F19" s="184"/>
      <c r="G19" s="184"/>
      <c r="H19" s="184"/>
    </row>
    <row r="21" spans="3:7" ht="15">
      <c r="C21" s="142" t="s">
        <v>585</v>
      </c>
      <c r="D21" s="183"/>
      <c r="E21" s="183"/>
      <c r="F21" s="183"/>
      <c r="G21"/>
    </row>
    <row r="23" spans="3:7" ht="15">
      <c r="C23" s="142" t="s">
        <v>586</v>
      </c>
      <c r="D23" s="183"/>
      <c r="E23" s="183"/>
      <c r="F23" s="183"/>
      <c r="G23"/>
    </row>
    <row r="26" spans="1:2" ht="15">
      <c r="A26" s="107" t="s">
        <v>44</v>
      </c>
      <c r="B26" s="16" t="s">
        <v>323</v>
      </c>
    </row>
    <row r="28" spans="3:6" ht="15">
      <c r="C28" s="17"/>
      <c r="D28" s="16" t="s">
        <v>499</v>
      </c>
      <c r="E28" s="17"/>
      <c r="F28" s="16" t="s">
        <v>500</v>
      </c>
    </row>
    <row r="30" ht="15">
      <c r="B30" s="16" t="s">
        <v>324</v>
      </c>
    </row>
    <row r="32" spans="3:6" ht="15">
      <c r="C32" s="17"/>
      <c r="D32" s="16" t="s">
        <v>499</v>
      </c>
      <c r="E32" s="17"/>
      <c r="F32" s="16" t="s">
        <v>500</v>
      </c>
    </row>
    <row r="34" ht="15">
      <c r="B34" s="16" t="s">
        <v>325</v>
      </c>
    </row>
    <row r="36" spans="2:8" ht="15">
      <c r="B36" s="16" t="s">
        <v>326</v>
      </c>
      <c r="C36" s="7"/>
      <c r="D36" s="47"/>
      <c r="E36" s="142" t="s">
        <v>587</v>
      </c>
      <c r="F36" s="183"/>
      <c r="G36" s="183"/>
      <c r="H36" s="47"/>
    </row>
    <row r="47" spans="1:8" ht="15">
      <c r="A47" s="9"/>
      <c r="B47" s="9"/>
      <c r="C47" s="9"/>
      <c r="D47" s="9"/>
      <c r="E47" s="9"/>
      <c r="F47" s="9"/>
      <c r="G47" s="9"/>
      <c r="H47" s="9"/>
    </row>
    <row r="48" spans="2:8" ht="15">
      <c r="B48" s="65"/>
      <c r="D48" s="182" t="str">
        <f>Certification!F49</f>
        <v>As Submitted by Provider</v>
      </c>
      <c r="E48" s="182"/>
      <c r="F48" s="182"/>
      <c r="G48" s="182"/>
      <c r="H48" s="44" t="s">
        <v>560</v>
      </c>
    </row>
  </sheetData>
  <sheetProtection password="DA7C" sheet="1" objects="1" scenarios="1" selectLockedCells="1"/>
  <mergeCells count="9">
    <mergeCell ref="D21:F21"/>
    <mergeCell ref="D23:F23"/>
    <mergeCell ref="D48:G48"/>
    <mergeCell ref="G5:H5"/>
    <mergeCell ref="G6:H6"/>
    <mergeCell ref="G4:H4"/>
    <mergeCell ref="F36:G36"/>
    <mergeCell ref="C17:H17"/>
    <mergeCell ref="C19:H19"/>
  </mergeCells>
  <printOptions horizontalCentered="1"/>
  <pageMargins left="0" right="0" top="0" bottom="0" header="0.5" footer="0.5"/>
  <pageSetup fitToHeight="1" fitToWidth="1"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49"/>
  <sheetViews>
    <sheetView showGridLines="0" showRowColHeaders="0" showZeros="0" zoomScalePageLayoutView="0" workbookViewId="0" topLeftCell="A1">
      <selection activeCell="B12" sqref="B12"/>
    </sheetView>
  </sheetViews>
  <sheetFormatPr defaultColWidth="9.00390625" defaultRowHeight="15.75"/>
  <cols>
    <col min="1" max="1" width="3.625" style="16" customWidth="1"/>
    <col min="2" max="2" width="21.375" style="16" customWidth="1"/>
    <col min="3" max="3" width="3.625" style="16" customWidth="1"/>
    <col min="4" max="4" width="9.00390625" style="16" customWidth="1"/>
    <col min="5" max="5" width="3.625" style="16" customWidth="1"/>
    <col min="6" max="6" width="9.00390625" style="16" customWidth="1"/>
    <col min="7" max="7" width="3.625" style="16" customWidth="1"/>
    <col min="8" max="8" width="9.00390625" style="16" customWidth="1"/>
    <col min="9" max="9" width="3.625" style="16" customWidth="1"/>
    <col min="10" max="10" width="9.00390625" style="16" customWidth="1"/>
    <col min="11" max="11" width="3.625" style="16" customWidth="1"/>
    <col min="12" max="16384" width="9.00390625" style="16" customWidth="1"/>
  </cols>
  <sheetData>
    <row r="1" spans="1:12" ht="15">
      <c r="A1" s="25" t="s">
        <v>167</v>
      </c>
      <c r="B1" s="25" t="s">
        <v>167</v>
      </c>
      <c r="C1" s="25" t="s">
        <v>167</v>
      </c>
      <c r="D1" s="25" t="s">
        <v>167</v>
      </c>
      <c r="E1" s="25" t="s">
        <v>167</v>
      </c>
      <c r="F1" s="25" t="s">
        <v>167</v>
      </c>
      <c r="G1" s="25" t="s">
        <v>167</v>
      </c>
      <c r="H1" s="25" t="s">
        <v>167</v>
      </c>
      <c r="I1" s="25" t="s">
        <v>167</v>
      </c>
      <c r="J1" s="25" t="s">
        <v>167</v>
      </c>
      <c r="K1" s="25" t="s">
        <v>167</v>
      </c>
      <c r="L1" s="25" t="s">
        <v>167</v>
      </c>
    </row>
    <row r="3" spans="10:12" ht="15">
      <c r="J3" s="51"/>
      <c r="K3" s="88" t="s">
        <v>327</v>
      </c>
      <c r="L3" s="43"/>
    </row>
    <row r="4" spans="1:12" ht="15">
      <c r="A4" s="76" t="s">
        <v>328</v>
      </c>
      <c r="B4" s="43"/>
      <c r="C4" s="43"/>
      <c r="D4" s="43"/>
      <c r="E4" s="43"/>
      <c r="F4" s="43"/>
      <c r="G4" s="43"/>
      <c r="H4" s="43"/>
      <c r="I4" s="43"/>
      <c r="J4" s="44" t="s">
        <v>570</v>
      </c>
      <c r="K4" s="173">
        <f>Certification!G8</f>
        <v>0</v>
      </c>
      <c r="L4" s="173"/>
    </row>
    <row r="5" spans="10:12" ht="15">
      <c r="J5" s="44" t="s">
        <v>56</v>
      </c>
      <c r="K5" s="171">
        <f>'Cover Page'!D33</f>
        <v>0</v>
      </c>
      <c r="L5" s="171"/>
    </row>
    <row r="6" spans="10:12" ht="15">
      <c r="J6" s="44" t="s">
        <v>10</v>
      </c>
      <c r="K6" s="171">
        <f>'Cover Page'!D35</f>
        <v>0</v>
      </c>
      <c r="L6" s="171"/>
    </row>
    <row r="7" spans="1:12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6:12" ht="15">
      <c r="F8" s="102" t="s">
        <v>329</v>
      </c>
      <c r="G8" s="102"/>
      <c r="H8" s="102"/>
      <c r="I8" s="102"/>
      <c r="J8" s="102"/>
      <c r="K8" s="102"/>
      <c r="L8" s="102"/>
    </row>
    <row r="9" spans="4:12" ht="15">
      <c r="D9" s="25" t="s">
        <v>330</v>
      </c>
      <c r="E9" s="25"/>
      <c r="F9" s="25" t="s">
        <v>331</v>
      </c>
      <c r="G9" s="25"/>
      <c r="H9" s="25"/>
      <c r="I9" s="25"/>
      <c r="J9" s="25"/>
      <c r="K9" s="25"/>
      <c r="L9" s="25" t="s">
        <v>332</v>
      </c>
    </row>
    <row r="10" spans="1:12" ht="15">
      <c r="A10" s="9"/>
      <c r="B10" s="9" t="s">
        <v>333</v>
      </c>
      <c r="D10" s="46" t="s">
        <v>334</v>
      </c>
      <c r="E10" s="25"/>
      <c r="F10" s="46" t="s">
        <v>335</v>
      </c>
      <c r="G10" s="25"/>
      <c r="H10" s="46" t="s">
        <v>336</v>
      </c>
      <c r="I10" s="25"/>
      <c r="J10" s="46" t="s">
        <v>337</v>
      </c>
      <c r="K10" s="25"/>
      <c r="L10" s="46" t="s">
        <v>335</v>
      </c>
    </row>
    <row r="11" spans="1:12" ht="15">
      <c r="A11" s="9"/>
      <c r="B11" s="9"/>
      <c r="D11" s="9"/>
      <c r="F11" s="46">
        <v>1</v>
      </c>
      <c r="G11" s="25"/>
      <c r="H11" s="46">
        <v>2</v>
      </c>
      <c r="I11" s="25"/>
      <c r="J11" s="46">
        <v>3</v>
      </c>
      <c r="K11" s="25"/>
      <c r="L11" s="46">
        <v>4</v>
      </c>
    </row>
    <row r="12" spans="1:12" ht="15">
      <c r="A12" s="62" t="s">
        <v>20</v>
      </c>
      <c r="B12" s="145"/>
      <c r="D12" s="148"/>
      <c r="F12" s="144"/>
      <c r="G12" s="104"/>
      <c r="H12" s="144"/>
      <c r="I12" s="104"/>
      <c r="J12" s="144"/>
      <c r="K12" s="104"/>
      <c r="L12" s="103">
        <f>F12+H12-J12</f>
        <v>0</v>
      </c>
    </row>
    <row r="13" spans="1:12" ht="15">
      <c r="A13" s="62" t="s">
        <v>26</v>
      </c>
      <c r="B13" s="145"/>
      <c r="D13" s="145"/>
      <c r="F13" s="143"/>
      <c r="G13" s="104"/>
      <c r="H13" s="143"/>
      <c r="I13" s="104"/>
      <c r="J13" s="143"/>
      <c r="K13" s="104"/>
      <c r="L13" s="103">
        <f>F13+H13-J13</f>
        <v>0</v>
      </c>
    </row>
    <row r="14" spans="1:12" ht="15">
      <c r="A14" s="62" t="s">
        <v>44</v>
      </c>
      <c r="B14" s="145"/>
      <c r="D14" s="145"/>
      <c r="F14" s="143"/>
      <c r="G14" s="104"/>
      <c r="H14" s="143"/>
      <c r="I14" s="104"/>
      <c r="J14" s="143"/>
      <c r="K14" s="104"/>
      <c r="L14" s="103">
        <f aca="true" t="shared" si="0" ref="L14:L20">F14+H14-J14</f>
        <v>0</v>
      </c>
    </row>
    <row r="15" spans="1:12" ht="15">
      <c r="A15" s="62" t="s">
        <v>53</v>
      </c>
      <c r="B15" s="145"/>
      <c r="D15" s="145"/>
      <c r="F15" s="143"/>
      <c r="G15" s="104"/>
      <c r="H15" s="143"/>
      <c r="I15" s="104"/>
      <c r="J15" s="143"/>
      <c r="K15" s="104"/>
      <c r="L15" s="103">
        <f t="shared" si="0"/>
        <v>0</v>
      </c>
    </row>
    <row r="16" spans="1:12" ht="15">
      <c r="A16" s="62" t="s">
        <v>69</v>
      </c>
      <c r="B16" s="145"/>
      <c r="D16" s="145"/>
      <c r="F16" s="143"/>
      <c r="G16" s="104"/>
      <c r="H16" s="143"/>
      <c r="I16" s="104"/>
      <c r="J16" s="143"/>
      <c r="K16" s="104"/>
      <c r="L16" s="103">
        <f t="shared" si="0"/>
        <v>0</v>
      </c>
    </row>
    <row r="17" spans="1:12" ht="15">
      <c r="A17" s="62" t="s">
        <v>71</v>
      </c>
      <c r="B17" s="145"/>
      <c r="D17" s="145"/>
      <c r="F17" s="143"/>
      <c r="G17" s="104"/>
      <c r="H17" s="143"/>
      <c r="I17" s="104"/>
      <c r="J17" s="143"/>
      <c r="K17" s="104"/>
      <c r="L17" s="103">
        <f t="shared" si="0"/>
        <v>0</v>
      </c>
    </row>
    <row r="18" spans="1:12" ht="15">
      <c r="A18" s="62" t="s">
        <v>73</v>
      </c>
      <c r="B18" s="145"/>
      <c r="D18" s="145"/>
      <c r="F18" s="143"/>
      <c r="G18" s="104"/>
      <c r="H18" s="143"/>
      <c r="I18" s="104"/>
      <c r="J18" s="143"/>
      <c r="K18" s="104"/>
      <c r="L18" s="103">
        <f t="shared" si="0"/>
        <v>0</v>
      </c>
    </row>
    <row r="19" spans="1:12" ht="15">
      <c r="A19" s="62" t="s">
        <v>75</v>
      </c>
      <c r="B19" s="145"/>
      <c r="D19" s="145"/>
      <c r="F19" s="143"/>
      <c r="G19" s="104"/>
      <c r="H19" s="143"/>
      <c r="I19" s="104"/>
      <c r="J19" s="143"/>
      <c r="K19" s="104"/>
      <c r="L19" s="103">
        <f t="shared" si="0"/>
        <v>0</v>
      </c>
    </row>
    <row r="20" spans="1:12" ht="15">
      <c r="A20" s="62" t="s">
        <v>77</v>
      </c>
      <c r="B20" s="145"/>
      <c r="D20" s="145"/>
      <c r="F20" s="143"/>
      <c r="G20" s="104"/>
      <c r="H20" s="143"/>
      <c r="I20" s="104"/>
      <c r="J20" s="143"/>
      <c r="K20" s="104"/>
      <c r="L20" s="103">
        <f t="shared" si="0"/>
        <v>0</v>
      </c>
    </row>
    <row r="21" spans="1:12" ht="15">
      <c r="A21" s="60" t="s">
        <v>79</v>
      </c>
      <c r="B21" s="16" t="s">
        <v>338</v>
      </c>
      <c r="F21" s="103">
        <f>SUMIF($D$12:$D$20,"Restricted",F12:F20)</f>
        <v>0</v>
      </c>
      <c r="G21" s="104"/>
      <c r="H21" s="103">
        <f>SUMIF($D$12:$D$20,"Restricted",H12:H20)</f>
        <v>0</v>
      </c>
      <c r="I21" s="104"/>
      <c r="J21" s="103">
        <f>SUMIF($D$12:$D$20,"Restricted",J12:J20)</f>
        <v>0</v>
      </c>
      <c r="K21" s="104"/>
      <c r="L21" s="103">
        <f>SUMIF($D$12:$D$20,"Restricted",L12:L20)</f>
        <v>0</v>
      </c>
    </row>
    <row r="22" spans="6:12" ht="15">
      <c r="F22" s="104"/>
      <c r="G22" s="104"/>
      <c r="H22" s="104"/>
      <c r="I22" s="104"/>
      <c r="J22" s="104"/>
      <c r="K22" s="104"/>
      <c r="L22" s="104"/>
    </row>
    <row r="23" spans="1:12" ht="15">
      <c r="A23" s="60" t="s">
        <v>81</v>
      </c>
      <c r="B23" s="16" t="s">
        <v>339</v>
      </c>
      <c r="F23" s="103">
        <f>SUMIF($D$12:$D$20,"unrestricted",F12:F20)</f>
        <v>0</v>
      </c>
      <c r="G23" s="104"/>
      <c r="H23" s="103">
        <f>SUMIF($D$12:$D$20,"unrestricted",H12:H20)</f>
        <v>0</v>
      </c>
      <c r="I23" s="104"/>
      <c r="J23" s="103">
        <f>SUMIF($D$12:$D$20,"unrestricted",J12:J20)</f>
        <v>0</v>
      </c>
      <c r="K23" s="104"/>
      <c r="L23" s="103">
        <f>SUMIF($D$12:$D$20,"unrestricted",L12:L20)</f>
        <v>0</v>
      </c>
    </row>
    <row r="24" spans="6:12" ht="15">
      <c r="F24" s="104"/>
      <c r="G24" s="104"/>
      <c r="H24" s="104"/>
      <c r="I24" s="104"/>
      <c r="J24" s="104"/>
      <c r="K24" s="104"/>
      <c r="L24" s="104"/>
    </row>
    <row r="25" spans="1:12" ht="15.75" thickBot="1">
      <c r="A25" s="60" t="s">
        <v>83</v>
      </c>
      <c r="B25" s="59" t="s">
        <v>223</v>
      </c>
      <c r="F25" s="105">
        <f>F23+F21</f>
        <v>0</v>
      </c>
      <c r="G25" s="104"/>
      <c r="H25" s="105">
        <f>H23+H21</f>
        <v>0</v>
      </c>
      <c r="I25" s="104"/>
      <c r="J25" s="105">
        <f>J23+J21</f>
        <v>0</v>
      </c>
      <c r="K25" s="104"/>
      <c r="L25" s="105">
        <f>L23+L21</f>
        <v>0</v>
      </c>
    </row>
    <row r="26" spans="1:12" ht="15.75" thickTop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5">
      <c r="A27" s="51" t="s">
        <v>340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</row>
    <row r="28" spans="1:12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30" spans="2:10" ht="15">
      <c r="B30" s="46" t="s">
        <v>333</v>
      </c>
      <c r="D30" s="106" t="s">
        <v>142</v>
      </c>
      <c r="E30" s="106"/>
      <c r="F30" s="106"/>
      <c r="J30" s="46" t="s">
        <v>341</v>
      </c>
    </row>
    <row r="31" spans="2:10" ht="15">
      <c r="B31" s="9"/>
      <c r="D31" s="9"/>
      <c r="E31" s="9"/>
      <c r="F31" s="9"/>
      <c r="J31" s="9"/>
    </row>
    <row r="33" spans="1:10" ht="15">
      <c r="A33" s="60" t="s">
        <v>20</v>
      </c>
      <c r="B33" s="7"/>
      <c r="D33" s="185"/>
      <c r="E33" s="185"/>
      <c r="F33" s="185"/>
      <c r="J33" s="3">
        <v>0</v>
      </c>
    </row>
    <row r="34" spans="1:10" ht="15">
      <c r="A34" s="60" t="s">
        <v>26</v>
      </c>
      <c r="B34" s="7"/>
      <c r="D34" s="185"/>
      <c r="E34" s="185"/>
      <c r="F34" s="185"/>
      <c r="J34" s="4"/>
    </row>
    <row r="35" spans="1:10" ht="15">
      <c r="A35" s="60" t="s">
        <v>44</v>
      </c>
      <c r="B35" s="7"/>
      <c r="D35" s="185"/>
      <c r="E35" s="185"/>
      <c r="F35" s="185"/>
      <c r="J35" s="4"/>
    </row>
    <row r="36" spans="1:10" ht="15">
      <c r="A36" s="60" t="s">
        <v>53</v>
      </c>
      <c r="B36" s="7"/>
      <c r="D36" s="185"/>
      <c r="E36" s="185"/>
      <c r="F36" s="185"/>
      <c r="J36" s="4"/>
    </row>
    <row r="37" spans="1:10" ht="15">
      <c r="A37" s="60" t="s">
        <v>69</v>
      </c>
      <c r="B37" s="7"/>
      <c r="D37" s="185"/>
      <c r="E37" s="185"/>
      <c r="F37" s="185"/>
      <c r="J37" s="3">
        <v>0</v>
      </c>
    </row>
    <row r="45" ht="15">
      <c r="A45" s="32" t="s">
        <v>588</v>
      </c>
    </row>
    <row r="46" ht="15">
      <c r="A46" s="16" t="s">
        <v>342</v>
      </c>
    </row>
    <row r="47" ht="15">
      <c r="A47" s="16" t="s">
        <v>343</v>
      </c>
    </row>
    <row r="48" spans="1:12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2:12" ht="15">
      <c r="B49" s="65"/>
      <c r="F49" s="182" t="str">
        <f>Certification!F49</f>
        <v>As Submitted by Provider</v>
      </c>
      <c r="G49" s="182"/>
      <c r="H49" s="182"/>
      <c r="I49" s="182"/>
      <c r="J49" s="182"/>
      <c r="L49" s="44" t="s">
        <v>561</v>
      </c>
    </row>
  </sheetData>
  <sheetProtection password="DA7C" sheet="1" objects="1" scenarios="1" selectLockedCells="1"/>
  <mergeCells count="9">
    <mergeCell ref="K5:L5"/>
    <mergeCell ref="K6:L6"/>
    <mergeCell ref="K4:L4"/>
    <mergeCell ref="F49:J49"/>
    <mergeCell ref="D33:F33"/>
    <mergeCell ref="D34:F34"/>
    <mergeCell ref="D35:F35"/>
    <mergeCell ref="D36:F36"/>
    <mergeCell ref="D37:F37"/>
  </mergeCells>
  <printOptions horizontalCentered="1"/>
  <pageMargins left="0" right="0" top="0" bottom="0" header="0.5" footer="0.5"/>
  <pageSetup fitToHeight="1" fitToWidth="1"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X45"/>
  <sheetViews>
    <sheetView showGridLines="0" showRowColHeaders="0" showZeros="0" zoomScalePageLayoutView="0" workbookViewId="0" topLeftCell="A4">
      <selection activeCell="A1" sqref="A1"/>
    </sheetView>
  </sheetViews>
  <sheetFormatPr defaultColWidth="9.00390625" defaultRowHeight="15.75"/>
  <cols>
    <col min="1" max="1" width="3.50390625" style="16" customWidth="1"/>
    <col min="2" max="2" width="27.00390625" style="16" customWidth="1"/>
    <col min="3" max="3" width="2.625" style="16" customWidth="1"/>
    <col min="4" max="4" width="11.25390625" style="16" customWidth="1"/>
    <col min="5" max="5" width="2.625" style="16" customWidth="1"/>
    <col min="6" max="6" width="9.00390625" style="16" customWidth="1"/>
    <col min="7" max="7" width="2.625" style="16" customWidth="1"/>
    <col min="8" max="8" width="9.00390625" style="16" customWidth="1"/>
    <col min="9" max="9" width="2.625" style="16" customWidth="1"/>
    <col min="10" max="10" width="10.625" style="16" customWidth="1"/>
    <col min="11" max="11" width="2.625" style="16" customWidth="1"/>
    <col min="12" max="12" width="11.00390625" style="16" customWidth="1"/>
    <col min="13" max="13" width="2.625" style="16" customWidth="1"/>
    <col min="14" max="14" width="9.00390625" style="16" customWidth="1"/>
    <col min="15" max="15" width="2.625" style="16" customWidth="1"/>
    <col min="16" max="16" width="9.00390625" style="16" customWidth="1"/>
    <col min="17" max="17" width="2.625" style="16" customWidth="1"/>
    <col min="18" max="18" width="9.00390625" style="16" customWidth="1"/>
    <col min="19" max="19" width="2.625" style="16" customWidth="1"/>
    <col min="20" max="20" width="9.00390625" style="16" customWidth="1"/>
    <col min="21" max="21" width="2.625" style="16" customWidth="1"/>
    <col min="22" max="22" width="9.00390625" style="16" customWidth="1"/>
    <col min="23" max="23" width="2.625" style="16" customWidth="1"/>
    <col min="24" max="24" width="12.375" style="16" customWidth="1"/>
    <col min="25" max="16384" width="9.00390625" style="16" customWidth="1"/>
  </cols>
  <sheetData>
    <row r="1" spans="1:24" ht="15">
      <c r="A1" s="16" t="s">
        <v>167</v>
      </c>
      <c r="B1" s="16" t="s">
        <v>167</v>
      </c>
      <c r="C1" s="16" t="s">
        <v>167</v>
      </c>
      <c r="D1" s="16" t="s">
        <v>167</v>
      </c>
      <c r="E1" s="16" t="s">
        <v>167</v>
      </c>
      <c r="F1" s="16" t="s">
        <v>167</v>
      </c>
      <c r="G1" s="16" t="s">
        <v>167</v>
      </c>
      <c r="H1" s="16" t="s">
        <v>167</v>
      </c>
      <c r="I1" s="16" t="s">
        <v>225</v>
      </c>
      <c r="J1" s="16" t="s">
        <v>167</v>
      </c>
      <c r="K1" s="16" t="s">
        <v>167</v>
      </c>
      <c r="L1" s="16" t="s">
        <v>167</v>
      </c>
      <c r="M1" s="16" t="s">
        <v>167</v>
      </c>
      <c r="N1" s="16" t="s">
        <v>167</v>
      </c>
      <c r="O1" s="16" t="s">
        <v>167</v>
      </c>
      <c r="P1" s="16" t="s">
        <v>167</v>
      </c>
      <c r="Q1" s="16" t="s">
        <v>167</v>
      </c>
      <c r="R1" s="16" t="s">
        <v>167</v>
      </c>
      <c r="S1" s="16" t="s">
        <v>167</v>
      </c>
      <c r="T1" s="16" t="s">
        <v>167</v>
      </c>
      <c r="U1" s="16" t="s">
        <v>167</v>
      </c>
      <c r="V1" s="16" t="s">
        <v>167</v>
      </c>
      <c r="W1" s="16" t="s">
        <v>167</v>
      </c>
      <c r="X1" s="16" t="s">
        <v>167</v>
      </c>
    </row>
    <row r="3" spans="22:24" ht="15">
      <c r="V3" s="51"/>
      <c r="W3" s="88" t="s">
        <v>344</v>
      </c>
      <c r="X3" s="43"/>
    </row>
    <row r="4" spans="1:24" ht="15">
      <c r="A4" s="76" t="s">
        <v>345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V4" s="44" t="s">
        <v>570</v>
      </c>
      <c r="W4" s="186">
        <f>Certification!G8</f>
        <v>0</v>
      </c>
      <c r="X4" s="186"/>
    </row>
    <row r="5" spans="22:24" ht="15">
      <c r="V5" s="44" t="s">
        <v>56</v>
      </c>
      <c r="W5" s="171">
        <f>'Cover Page'!D33</f>
        <v>0</v>
      </c>
      <c r="X5" s="171"/>
    </row>
    <row r="6" spans="22:24" ht="15">
      <c r="V6" s="44" t="s">
        <v>10</v>
      </c>
      <c r="W6" s="171">
        <f>'Cover Page'!D35</f>
        <v>0</v>
      </c>
      <c r="X6" s="171"/>
    </row>
    <row r="7" spans="1:24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9" spans="2:24" ht="15">
      <c r="B9" s="25"/>
      <c r="C9" s="25"/>
      <c r="D9" s="25" t="s">
        <v>63</v>
      </c>
      <c r="E9" s="25"/>
      <c r="F9" s="25" t="s">
        <v>346</v>
      </c>
      <c r="G9" s="25"/>
      <c r="H9" s="25" t="s">
        <v>347</v>
      </c>
      <c r="I9" s="25"/>
      <c r="J9" s="25" t="s">
        <v>348</v>
      </c>
      <c r="K9" s="25"/>
      <c r="L9" s="25" t="s">
        <v>349</v>
      </c>
      <c r="M9" s="25"/>
      <c r="N9" s="25"/>
      <c r="O9" s="25"/>
      <c r="P9" s="25" t="s">
        <v>350</v>
      </c>
      <c r="Q9" s="25"/>
      <c r="R9" s="25" t="s">
        <v>59</v>
      </c>
      <c r="S9" s="25"/>
      <c r="T9" s="25" t="s">
        <v>59</v>
      </c>
      <c r="U9" s="25"/>
      <c r="V9" s="25" t="s">
        <v>59</v>
      </c>
      <c r="W9" s="25"/>
      <c r="X9" s="25"/>
    </row>
    <row r="10" spans="1:24" ht="15">
      <c r="A10" s="9"/>
      <c r="B10" s="46" t="s">
        <v>173</v>
      </c>
      <c r="C10" s="25"/>
      <c r="D10" s="46" t="s">
        <v>235</v>
      </c>
      <c r="E10" s="25"/>
      <c r="F10" s="46" t="s">
        <v>351</v>
      </c>
      <c r="G10" s="25"/>
      <c r="H10" s="46" t="s">
        <v>275</v>
      </c>
      <c r="I10" s="25"/>
      <c r="J10" s="46" t="s">
        <v>60</v>
      </c>
      <c r="K10" s="25"/>
      <c r="L10" s="46" t="s">
        <v>352</v>
      </c>
      <c r="M10" s="25"/>
      <c r="N10" s="46" t="s">
        <v>80</v>
      </c>
      <c r="O10" s="25"/>
      <c r="P10" s="46" t="s">
        <v>353</v>
      </c>
      <c r="Q10" s="25"/>
      <c r="R10" s="46" t="s">
        <v>354</v>
      </c>
      <c r="S10" s="25"/>
      <c r="T10" s="46" t="s">
        <v>354</v>
      </c>
      <c r="U10" s="25"/>
      <c r="V10" s="46" t="s">
        <v>354</v>
      </c>
      <c r="W10" s="25"/>
      <c r="X10" s="46" t="s">
        <v>355</v>
      </c>
    </row>
    <row r="11" spans="1:24" ht="15">
      <c r="A11" s="9"/>
      <c r="B11" s="9"/>
      <c r="D11" s="46">
        <v>1</v>
      </c>
      <c r="E11" s="25"/>
      <c r="F11" s="46">
        <v>2</v>
      </c>
      <c r="G11" s="25"/>
      <c r="H11" s="46">
        <v>3</v>
      </c>
      <c r="I11" s="25"/>
      <c r="J11" s="46">
        <v>4</v>
      </c>
      <c r="K11" s="25"/>
      <c r="L11" s="46">
        <v>5</v>
      </c>
      <c r="M11" s="25"/>
      <c r="N11" s="46">
        <v>6</v>
      </c>
      <c r="O11" s="25"/>
      <c r="P11" s="46">
        <v>7</v>
      </c>
      <c r="Q11" s="25"/>
      <c r="R11" s="46">
        <v>8</v>
      </c>
      <c r="S11" s="25"/>
      <c r="T11" s="46">
        <v>9</v>
      </c>
      <c r="U11" s="25"/>
      <c r="V11" s="46">
        <v>10</v>
      </c>
      <c r="W11" s="25"/>
      <c r="X11" s="46">
        <v>11</v>
      </c>
    </row>
    <row r="12" spans="1:2" ht="15">
      <c r="A12" s="98" t="s">
        <v>66</v>
      </c>
      <c r="B12" s="98"/>
    </row>
    <row r="13" spans="1:6" ht="15">
      <c r="A13" s="60" t="s">
        <v>20</v>
      </c>
      <c r="B13" s="16" t="s">
        <v>67</v>
      </c>
      <c r="D13" s="19">
        <f>'Schedule A'!O14</f>
        <v>0</v>
      </c>
      <c r="F13" s="19">
        <f>-$D13</f>
        <v>0</v>
      </c>
    </row>
    <row r="14" spans="1:8" ht="15">
      <c r="A14" s="60" t="s">
        <v>26</v>
      </c>
      <c r="B14" s="16" t="s">
        <v>68</v>
      </c>
      <c r="D14" s="19">
        <f>'Schedule A'!O17</f>
        <v>0</v>
      </c>
      <c r="H14" s="19">
        <f>-$D14</f>
        <v>0</v>
      </c>
    </row>
    <row r="15" spans="1:12" ht="15">
      <c r="A15" s="60" t="s">
        <v>44</v>
      </c>
      <c r="B15" s="16" t="s">
        <v>72</v>
      </c>
      <c r="D15" s="19">
        <f>'Schedule A'!O19</f>
        <v>0</v>
      </c>
      <c r="J15" s="99">
        <f aca="true" t="shared" si="0" ref="J15:J20">D15</f>
        <v>0</v>
      </c>
      <c r="L15" s="19">
        <f>-$J15</f>
        <v>0</v>
      </c>
    </row>
    <row r="16" spans="1:14" ht="15">
      <c r="A16" s="60" t="s">
        <v>53</v>
      </c>
      <c r="B16" s="16" t="s">
        <v>80</v>
      </c>
      <c r="D16" s="19">
        <f>'Schedule A'!O23</f>
        <v>0</v>
      </c>
      <c r="J16" s="99">
        <f t="shared" si="0"/>
        <v>0</v>
      </c>
      <c r="N16" s="19">
        <f>-$J16</f>
        <v>0</v>
      </c>
    </row>
    <row r="17" spans="1:16" ht="15">
      <c r="A17" s="60" t="s">
        <v>69</v>
      </c>
      <c r="B17" s="16" t="s">
        <v>84</v>
      </c>
      <c r="D17" s="19">
        <f>'Schedule A'!O25</f>
        <v>0</v>
      </c>
      <c r="J17" s="99">
        <f t="shared" si="0"/>
        <v>0</v>
      </c>
      <c r="P17" s="19">
        <f>-$J17</f>
        <v>0</v>
      </c>
    </row>
    <row r="18" spans="1:18" ht="15">
      <c r="A18" s="60" t="s">
        <v>71</v>
      </c>
      <c r="B18" s="52" t="s">
        <v>59</v>
      </c>
      <c r="D18" s="146"/>
      <c r="J18" s="99">
        <f t="shared" si="0"/>
        <v>0</v>
      </c>
      <c r="R18" s="19">
        <f>-$J18</f>
        <v>0</v>
      </c>
    </row>
    <row r="19" spans="1:20" ht="15">
      <c r="A19" s="60" t="s">
        <v>73</v>
      </c>
      <c r="B19" s="52" t="s">
        <v>59</v>
      </c>
      <c r="D19" s="19"/>
      <c r="J19" s="99">
        <f t="shared" si="0"/>
        <v>0</v>
      </c>
      <c r="T19" s="19">
        <f>-$J19</f>
        <v>0</v>
      </c>
    </row>
    <row r="20" spans="1:22" ht="15">
      <c r="A20" s="60" t="s">
        <v>75</v>
      </c>
      <c r="B20" s="52" t="s">
        <v>59</v>
      </c>
      <c r="D20" s="19"/>
      <c r="J20" s="99">
        <f t="shared" si="0"/>
        <v>0</v>
      </c>
      <c r="V20" s="19">
        <f>-$J20</f>
        <v>0</v>
      </c>
    </row>
    <row r="22" ht="15">
      <c r="A22" s="58" t="s">
        <v>93</v>
      </c>
    </row>
    <row r="23" spans="1:24" ht="15">
      <c r="A23" s="60" t="s">
        <v>77</v>
      </c>
      <c r="B23" s="16" t="s">
        <v>356</v>
      </c>
      <c r="D23" s="19">
        <f>SUM('Schedule A'!O33:O39)</f>
        <v>0</v>
      </c>
      <c r="F23" s="19">
        <f>ROUND('Schedule B-1'!$D$34*'Schedule B-1'!D15,0)</f>
        <v>0</v>
      </c>
      <c r="H23" s="19">
        <f>ROUND('Schedule B-1'!$F$34*'Schedule B-1'!F15,0)</f>
        <v>0</v>
      </c>
      <c r="J23" s="19">
        <f>SUM(D23:H23)</f>
        <v>0</v>
      </c>
      <c r="L23" s="19">
        <f>ROUND('Schedule B-1'!$H$34*'Schedule B-1'!H15,0)</f>
        <v>0</v>
      </c>
      <c r="N23" s="19">
        <f>ROUND('Schedule B-1'!$J$34*'Schedule B-1'!J15,0)</f>
        <v>0</v>
      </c>
      <c r="P23" s="19">
        <f>ROUND('Schedule B-1'!$L$34*'Schedule B-1'!L15,0)</f>
        <v>0</v>
      </c>
      <c r="R23" s="19">
        <f>ROUND('Schedule B-1'!$N$34*'Schedule B-1'!N15,0)</f>
        <v>0</v>
      </c>
      <c r="T23" s="19">
        <f>ROUND('Schedule B-1'!$P$34*'Schedule B-1'!P15,0)</f>
        <v>0</v>
      </c>
      <c r="V23" s="19">
        <f>ROUND('Schedule B-1'!$R$34*'Schedule B-1'!R15,0)</f>
        <v>0</v>
      </c>
      <c r="X23" s="19">
        <f aca="true" t="shared" si="1" ref="X23:X31">SUM(J23:V23)</f>
        <v>0</v>
      </c>
    </row>
    <row r="24" spans="1:24" ht="15">
      <c r="A24" s="60" t="s">
        <v>79</v>
      </c>
      <c r="B24" s="16" t="s">
        <v>115</v>
      </c>
      <c r="D24" s="19">
        <f>'Schedule A'!O40</f>
        <v>0</v>
      </c>
      <c r="F24" s="19">
        <f>ROUND('Schedule B-1'!$D$34*'Schedule B-1'!D16,0)</f>
        <v>0</v>
      </c>
      <c r="H24" s="19">
        <f>ROUND('Schedule B-1'!$F$34*'Schedule B-1'!F16,0)</f>
        <v>0</v>
      </c>
      <c r="J24" s="19">
        <f aca="true" t="shared" si="2" ref="J24:J31">SUM(D24:H24)</f>
        <v>0</v>
      </c>
      <c r="L24" s="19">
        <f>ROUND('Schedule B-1'!$H$34*'Schedule B-1'!H16,0)</f>
        <v>0</v>
      </c>
      <c r="N24" s="46" t="s">
        <v>357</v>
      </c>
      <c r="O24" s="25"/>
      <c r="P24" s="46" t="s">
        <v>357</v>
      </c>
      <c r="R24" s="19">
        <f>ROUND('Schedule B-1'!$N$34*'Schedule B-1'!N16,0)</f>
        <v>0</v>
      </c>
      <c r="T24" s="19">
        <f>ROUND('Schedule B-1'!$P$34*'Schedule B-1'!P16,0)</f>
        <v>0</v>
      </c>
      <c r="V24" s="19">
        <f>ROUND('Schedule B-1'!$R$34*'Schedule B-1'!R16,0)</f>
        <v>0</v>
      </c>
      <c r="X24" s="19">
        <f t="shared" si="1"/>
        <v>0</v>
      </c>
    </row>
    <row r="25" spans="1:24" ht="15">
      <c r="A25" s="60" t="s">
        <v>81</v>
      </c>
      <c r="B25" s="16" t="s">
        <v>117</v>
      </c>
      <c r="D25" s="19">
        <f>'Schedule A'!O41</f>
        <v>0</v>
      </c>
      <c r="F25" s="19">
        <f>ROUND('Schedule B-1'!$D$34*'Schedule B-1'!D17,0)</f>
        <v>0</v>
      </c>
      <c r="H25" s="19">
        <f>ROUND('Schedule B-1'!$F$34*'Schedule B-1'!F17,0)</f>
        <v>0</v>
      </c>
      <c r="J25" s="19">
        <f t="shared" si="2"/>
        <v>0</v>
      </c>
      <c r="L25" s="19">
        <f>ROUND('Schedule B-1'!$H$34*'Schedule B-1'!H17,0)</f>
        <v>0</v>
      </c>
      <c r="N25" s="46" t="s">
        <v>357</v>
      </c>
      <c r="O25" s="25"/>
      <c r="P25" s="46" t="s">
        <v>357</v>
      </c>
      <c r="R25" s="19">
        <f>ROUND('Schedule B-1'!$N$34*'Schedule B-1'!N17,0)</f>
        <v>0</v>
      </c>
      <c r="T25" s="19">
        <f>ROUND('Schedule B-1'!$P$34*'Schedule B-1'!P17,0)</f>
        <v>0</v>
      </c>
      <c r="V25" s="19">
        <f>ROUND('Schedule B-1'!$R$34*'Schedule B-1'!R17,0)</f>
        <v>0</v>
      </c>
      <c r="X25" s="19">
        <f t="shared" si="1"/>
        <v>0</v>
      </c>
    </row>
    <row r="26" spans="1:24" ht="15">
      <c r="A26" s="60" t="s">
        <v>83</v>
      </c>
      <c r="B26" s="16" t="s">
        <v>119</v>
      </c>
      <c r="D26" s="19">
        <f>'Schedule A'!O42</f>
        <v>0</v>
      </c>
      <c r="F26" s="19">
        <f>ROUND('Schedule B-1'!$D$34*'Schedule B-1'!D18,0)</f>
        <v>0</v>
      </c>
      <c r="H26" s="19">
        <f>ROUND('Schedule B-1'!$F$34*'Schedule B-1'!F18,0)</f>
        <v>0</v>
      </c>
      <c r="J26" s="19">
        <f t="shared" si="2"/>
        <v>0</v>
      </c>
      <c r="L26" s="19">
        <f>ROUND('Schedule B-1'!$H$34*'Schedule B-1'!H18,0)</f>
        <v>0</v>
      </c>
      <c r="N26" s="46" t="s">
        <v>357</v>
      </c>
      <c r="O26" s="25"/>
      <c r="P26" s="46" t="s">
        <v>357</v>
      </c>
      <c r="R26" s="19">
        <f>ROUND('Schedule B-1'!$N$34*'Schedule B-1'!N18,0)</f>
        <v>0</v>
      </c>
      <c r="T26" s="19">
        <f>ROUND('Schedule B-1'!$P$34*'Schedule B-1'!P18,0)</f>
        <v>0</v>
      </c>
      <c r="V26" s="19">
        <f>ROUND('Schedule B-1'!$R$34*'Schedule B-1'!R18,0)</f>
        <v>0</v>
      </c>
      <c r="X26" s="19">
        <f t="shared" si="1"/>
        <v>0</v>
      </c>
    </row>
    <row r="27" spans="1:24" ht="15">
      <c r="A27" s="60" t="s">
        <v>85</v>
      </c>
      <c r="B27" s="16" t="s">
        <v>121</v>
      </c>
      <c r="D27" s="19">
        <f>'Schedule A'!O43</f>
        <v>0</v>
      </c>
      <c r="F27" s="19">
        <f>ROUND('Schedule B-1'!$D$34*'Schedule B-1'!D19,0)</f>
        <v>0</v>
      </c>
      <c r="H27" s="19">
        <f>ROUND('Schedule B-1'!$F$34*'Schedule B-1'!F19,0)</f>
        <v>0</v>
      </c>
      <c r="J27" s="19">
        <f t="shared" si="2"/>
        <v>0</v>
      </c>
      <c r="L27" s="19">
        <f>ROUND('Schedule B-1'!$H$34*'Schedule B-1'!H19,0)</f>
        <v>0</v>
      </c>
      <c r="N27" s="19">
        <f>ROUND('Schedule B-1'!$J$34*'Schedule B-1'!J19,0)</f>
        <v>0</v>
      </c>
      <c r="P27" s="46" t="s">
        <v>357</v>
      </c>
      <c r="R27" s="19">
        <f>ROUND('Schedule B-1'!$N$34*'Schedule B-1'!N19,0)</f>
        <v>0</v>
      </c>
      <c r="T27" s="19">
        <f>ROUND('Schedule B-1'!$P$34*'Schedule B-1'!P19,0)</f>
        <v>0</v>
      </c>
      <c r="V27" s="19">
        <f>ROUND('Schedule B-1'!$R$34*'Schedule B-1'!R19,0)</f>
        <v>0</v>
      </c>
      <c r="X27" s="19">
        <f t="shared" si="1"/>
        <v>0</v>
      </c>
    </row>
    <row r="28" spans="1:24" ht="15">
      <c r="A28" s="60" t="s">
        <v>87</v>
      </c>
      <c r="B28" s="16" t="s">
        <v>123</v>
      </c>
      <c r="D28" s="19">
        <f>'Schedule A'!O44</f>
        <v>0</v>
      </c>
      <c r="F28" s="19">
        <f>ROUND('Schedule B-1'!$D$34*'Schedule B-1'!D20,0)</f>
        <v>0</v>
      </c>
      <c r="H28" s="19">
        <f>ROUND('Schedule B-1'!$F$34*'Schedule B-1'!F20,0)</f>
        <v>0</v>
      </c>
      <c r="J28" s="19">
        <f t="shared" si="2"/>
        <v>0</v>
      </c>
      <c r="L28" s="19">
        <f>ROUND('Schedule B-1'!$H$34*'Schedule B-1'!H20,0)</f>
        <v>0</v>
      </c>
      <c r="N28" s="46" t="s">
        <v>357</v>
      </c>
      <c r="P28" s="46" t="s">
        <v>357</v>
      </c>
      <c r="R28" s="19">
        <f>ROUND('Schedule B-1'!$N$34*'Schedule B-1'!N20,0)</f>
        <v>0</v>
      </c>
      <c r="T28" s="19">
        <f>ROUND('Schedule B-1'!$P$34*'Schedule B-1'!P20,0)</f>
        <v>0</v>
      </c>
      <c r="V28" s="19">
        <f>ROUND('Schedule B-1'!$R$34*'Schedule B-1'!R20,0)</f>
        <v>0</v>
      </c>
      <c r="X28" s="19">
        <f t="shared" si="1"/>
        <v>0</v>
      </c>
    </row>
    <row r="29" spans="1:24" ht="15">
      <c r="A29" s="60" t="s">
        <v>89</v>
      </c>
      <c r="B29" s="52" t="str">
        <f>'Schedule A'!D45</f>
        <v>Other (Specify)</v>
      </c>
      <c r="D29" s="19">
        <f>'Schedule A'!O45</f>
        <v>0</v>
      </c>
      <c r="F29" s="19">
        <f>ROUND('Schedule B-1'!$D$34*'Schedule B-1'!D21,0)</f>
        <v>0</v>
      </c>
      <c r="H29" s="19">
        <f>ROUND('Schedule B-1'!$F$34*'Schedule B-1'!F21,0)</f>
        <v>0</v>
      </c>
      <c r="J29" s="19">
        <f t="shared" si="2"/>
        <v>0</v>
      </c>
      <c r="L29" s="19">
        <f>ROUND('Schedule B-1'!$H$34*'Schedule B-1'!H21,0)</f>
        <v>0</v>
      </c>
      <c r="N29" s="46" t="s">
        <v>357</v>
      </c>
      <c r="P29" s="46" t="s">
        <v>357</v>
      </c>
      <c r="R29" s="19">
        <f>ROUND('Schedule B-1'!$N$34*'Schedule B-1'!N21,0)</f>
        <v>0</v>
      </c>
      <c r="T29" s="19">
        <f>ROUND('Schedule B-1'!$P$34*'Schedule B-1'!P21,0)</f>
        <v>0</v>
      </c>
      <c r="V29" s="19">
        <f>ROUND('Schedule B-1'!$R$34*'Schedule B-1'!R21,0)</f>
        <v>0</v>
      </c>
      <c r="X29" s="19">
        <f t="shared" si="1"/>
        <v>0</v>
      </c>
    </row>
    <row r="30" spans="1:24" ht="15">
      <c r="A30" s="60" t="s">
        <v>91</v>
      </c>
      <c r="B30" s="52" t="str">
        <f>'Schedule A'!D46</f>
        <v>Other (Specify)</v>
      </c>
      <c r="D30" s="19">
        <f>'Schedule A'!O46</f>
        <v>0</v>
      </c>
      <c r="F30" s="19">
        <f>ROUND('Schedule B-1'!$D$34*'Schedule B-1'!D22,0)</f>
        <v>0</v>
      </c>
      <c r="H30" s="19">
        <f>ROUND('Schedule B-1'!$F$34*'Schedule B-1'!F22,0)</f>
        <v>0</v>
      </c>
      <c r="J30" s="19">
        <f t="shared" si="2"/>
        <v>0</v>
      </c>
      <c r="L30" s="19">
        <f>ROUND('Schedule B-1'!$H$34*'Schedule B-1'!H22,0)</f>
        <v>0</v>
      </c>
      <c r="N30" s="46" t="s">
        <v>357</v>
      </c>
      <c r="P30" s="46" t="s">
        <v>357</v>
      </c>
      <c r="R30" s="19">
        <f>ROUND('Schedule B-1'!$N$34*'Schedule B-1'!N22,0)</f>
        <v>0</v>
      </c>
      <c r="T30" s="19">
        <f>ROUND('Schedule B-1'!$P$34*'Schedule B-1'!P22,0)</f>
        <v>0</v>
      </c>
      <c r="V30" s="19">
        <f>ROUND('Schedule B-1'!$R$34*'Schedule B-1'!R22,0)</f>
        <v>0</v>
      </c>
      <c r="X30" s="19">
        <f t="shared" si="1"/>
        <v>0</v>
      </c>
    </row>
    <row r="31" spans="1:24" ht="15">
      <c r="A31" s="60" t="s">
        <v>92</v>
      </c>
      <c r="B31" s="100" t="s">
        <v>59</v>
      </c>
      <c r="D31" s="19">
        <f>'Schedule A'!O47</f>
        <v>0</v>
      </c>
      <c r="F31" s="19">
        <f>ROUND('Schedule B-1'!$D$34*'Schedule B-1'!D23,0)</f>
        <v>0</v>
      </c>
      <c r="H31" s="19">
        <f>ROUND('Schedule B-1'!$F$34*'Schedule B-1'!F23,0)</f>
        <v>0</v>
      </c>
      <c r="J31" s="19">
        <f t="shared" si="2"/>
        <v>0</v>
      </c>
      <c r="L31" s="19">
        <f>ROUND('Schedule B-1'!$H$34*'Schedule B-1'!H23,0)</f>
        <v>0</v>
      </c>
      <c r="N31" s="46" t="s">
        <v>357</v>
      </c>
      <c r="P31" s="46" t="s">
        <v>357</v>
      </c>
      <c r="R31" s="19">
        <f>ROUND('Schedule B-1'!$N$34*'Schedule B-1'!N23,0)</f>
        <v>0</v>
      </c>
      <c r="T31" s="19">
        <f>ROUND('Schedule B-1'!$P$34*'Schedule B-1'!P23,0)</f>
        <v>0</v>
      </c>
      <c r="V31" s="19">
        <f>ROUND('Schedule B-1'!$R$34*'Schedule B-1'!R23,0)</f>
        <v>0</v>
      </c>
      <c r="X31" s="19">
        <f t="shared" si="1"/>
        <v>0</v>
      </c>
    </row>
    <row r="32" spans="22:24" ht="15">
      <c r="V32" s="91"/>
      <c r="X32" s="91"/>
    </row>
    <row r="33" spans="1:24" ht="15">
      <c r="A33" s="59" t="s">
        <v>358</v>
      </c>
      <c r="V33" s="91"/>
      <c r="X33" s="91"/>
    </row>
    <row r="34" spans="1:24" ht="15">
      <c r="A34" s="98" t="s">
        <v>359</v>
      </c>
      <c r="B34" s="9"/>
      <c r="V34" s="91"/>
      <c r="X34" s="91"/>
    </row>
    <row r="35" spans="1:24" ht="15">
      <c r="A35" s="60" t="s">
        <v>94</v>
      </c>
      <c r="B35" s="16" t="s">
        <v>129</v>
      </c>
      <c r="D35" s="19">
        <f>'Schedule A'!O50</f>
        <v>0</v>
      </c>
      <c r="F35" s="19">
        <f>ROUND('Schedule B-1'!$D$34*'Schedule B-1'!D27,0)</f>
        <v>0</v>
      </c>
      <c r="H35" s="19">
        <f>ROUND('Schedule B-1'!$F$34*'Schedule B-1'!F27,0)</f>
        <v>0</v>
      </c>
      <c r="J35" s="19">
        <f>SUM(D35:H35)</f>
        <v>0</v>
      </c>
      <c r="L35" s="19">
        <f>ROUND('Schedule B-1'!$H$34*'Schedule B-1'!H27,0)</f>
        <v>0</v>
      </c>
      <c r="N35" s="46" t="s">
        <v>357</v>
      </c>
      <c r="P35" s="46" t="s">
        <v>357</v>
      </c>
      <c r="R35" s="19">
        <f>ROUND('Schedule B-1'!$N$34*'Schedule B-1'!N27,0)</f>
        <v>0</v>
      </c>
      <c r="T35" s="19">
        <f>ROUND('Schedule B-1'!$P$34*'Schedule B-1'!P27,0)</f>
        <v>0</v>
      </c>
      <c r="V35" s="19">
        <f>ROUND('Schedule B-1'!$R$34*'Schedule B-1'!R27,0)</f>
        <v>0</v>
      </c>
      <c r="X35" s="19">
        <f>SUM(J35:V35)</f>
        <v>0</v>
      </c>
    </row>
    <row r="36" spans="1:24" ht="15">
      <c r="A36" s="60" t="s">
        <v>114</v>
      </c>
      <c r="B36" s="16" t="str">
        <f>'Schedule A'!D51</f>
        <v>Other (Specify)</v>
      </c>
      <c r="D36" s="19">
        <f>'Schedule A'!O51</f>
        <v>0</v>
      </c>
      <c r="F36" s="19">
        <f>ROUND('Schedule B-1'!$D$34*'Schedule B-1'!D28,0)</f>
        <v>0</v>
      </c>
      <c r="H36" s="19">
        <f>ROUND('Schedule B-1'!$F$34*'Schedule B-1'!F28,0)</f>
        <v>0</v>
      </c>
      <c r="J36" s="19">
        <f>SUM(D36:H36)</f>
        <v>0</v>
      </c>
      <c r="L36" s="19">
        <f>ROUND('Schedule B-1'!$H$34*'Schedule B-1'!H28,0)</f>
        <v>0</v>
      </c>
      <c r="N36" s="46" t="s">
        <v>357</v>
      </c>
      <c r="P36" s="46" t="s">
        <v>357</v>
      </c>
      <c r="R36" s="19">
        <f>ROUND('Schedule B-1'!$N$34*'Schedule B-1'!N28,0)</f>
        <v>0</v>
      </c>
      <c r="T36" s="19">
        <f>ROUND('Schedule B-1'!$P$34*'Schedule B-1'!P28,0)</f>
        <v>0</v>
      </c>
      <c r="V36" s="19">
        <f>ROUND('Schedule B-1'!$R$34*'Schedule B-1'!R28,0)</f>
        <v>0</v>
      </c>
      <c r="X36" s="19">
        <f>SUM(J36:V36)</f>
        <v>0</v>
      </c>
    </row>
    <row r="37" spans="1:24" ht="15">
      <c r="A37" s="60" t="s">
        <v>116</v>
      </c>
      <c r="B37" s="16" t="str">
        <f>'Schedule A'!D52</f>
        <v>Other (Specify)</v>
      </c>
      <c r="D37" s="19">
        <f>'Schedule A'!O52</f>
        <v>0</v>
      </c>
      <c r="F37" s="19">
        <f>ROUND('Schedule B-1'!$D$34*'Schedule B-1'!D29,0)</f>
        <v>0</v>
      </c>
      <c r="H37" s="19">
        <f>ROUND('Schedule B-1'!$F$34*'Schedule B-1'!F29,0)</f>
        <v>0</v>
      </c>
      <c r="J37" s="19">
        <f>SUM(D37:H37)</f>
        <v>0</v>
      </c>
      <c r="L37" s="19">
        <f>ROUND('Schedule B-1'!$H$34*'Schedule B-1'!H29,0)</f>
        <v>0</v>
      </c>
      <c r="N37" s="46" t="s">
        <v>357</v>
      </c>
      <c r="P37" s="46" t="s">
        <v>357</v>
      </c>
      <c r="R37" s="19">
        <f>ROUND('Schedule B-1'!$N$34*'Schedule B-1'!N29,0)</f>
        <v>0</v>
      </c>
      <c r="T37" s="19">
        <f>ROUND('Schedule B-1'!$P$34*'Schedule B-1'!P29,0)</f>
        <v>0</v>
      </c>
      <c r="V37" s="19">
        <f>ROUND('Schedule B-1'!$R$34*'Schedule B-1'!R29,0)</f>
        <v>0</v>
      </c>
      <c r="X37" s="19">
        <f>SUM(J37:V37)</f>
        <v>0</v>
      </c>
    </row>
    <row r="38" spans="1:24" ht="15">
      <c r="A38" s="60" t="s">
        <v>118</v>
      </c>
      <c r="B38" s="100" t="s">
        <v>59</v>
      </c>
      <c r="D38" s="19">
        <f>'Schedule A'!O53</f>
        <v>0</v>
      </c>
      <c r="F38" s="19">
        <f>ROUND('Schedule B-1'!$D$34*'Schedule B-1'!D30,0)</f>
        <v>0</v>
      </c>
      <c r="H38" s="19">
        <f>ROUND('Schedule B-1'!$F$34*'Schedule B-1'!F30,0)</f>
        <v>0</v>
      </c>
      <c r="J38" s="19">
        <f>SUM(D38:H38)</f>
        <v>0</v>
      </c>
      <c r="L38" s="19">
        <f>ROUND('Schedule B-1'!$H$34*'Schedule B-1'!H30,0)</f>
        <v>0</v>
      </c>
      <c r="N38" s="46" t="s">
        <v>357</v>
      </c>
      <c r="P38" s="46" t="s">
        <v>357</v>
      </c>
      <c r="R38" s="19">
        <f>ROUND('Schedule B-1'!$N$34*'Schedule B-1'!N30,0)</f>
        <v>0</v>
      </c>
      <c r="T38" s="19">
        <f>ROUND('Schedule B-1'!$P$34*'Schedule B-1'!P30,0)</f>
        <v>0</v>
      </c>
      <c r="V38" s="19">
        <f>ROUND('Schedule B-1'!$R$34*'Schedule B-1'!R30,0)</f>
        <v>0</v>
      </c>
      <c r="X38" s="19">
        <f>SUM(J38:V38)</f>
        <v>0</v>
      </c>
    </row>
    <row r="39" spans="22:24" ht="15">
      <c r="V39" s="91"/>
      <c r="X39" s="91"/>
    </row>
    <row r="40" spans="1:24" ht="15.75" thickBot="1">
      <c r="A40" s="60" t="s">
        <v>120</v>
      </c>
      <c r="B40" s="59" t="s">
        <v>360</v>
      </c>
      <c r="D40" s="101">
        <f>SUM(D13:D38)</f>
        <v>0</v>
      </c>
      <c r="F40" s="101">
        <f>SUM(F13:F38)</f>
        <v>0</v>
      </c>
      <c r="G40" s="79"/>
      <c r="H40" s="101">
        <f>SUM(H13:H38)</f>
        <v>0</v>
      </c>
      <c r="J40" s="101">
        <f>SUM(J13:J38)</f>
        <v>0</v>
      </c>
      <c r="L40" s="101">
        <f>SUM(L13:L38)</f>
        <v>0</v>
      </c>
      <c r="N40" s="101">
        <f>SUM(N13:N38)</f>
        <v>0</v>
      </c>
      <c r="P40" s="101">
        <f>SUM(P13:P38)</f>
        <v>0</v>
      </c>
      <c r="R40" s="101">
        <f>SUM(R13:R38)</f>
        <v>0</v>
      </c>
      <c r="T40" s="101">
        <f>SUM(T13:T38)</f>
        <v>0</v>
      </c>
      <c r="V40" s="101">
        <f>SUM(V13:V38)</f>
        <v>0</v>
      </c>
      <c r="X40" s="101">
        <f>SUM(X23:X38)</f>
        <v>0</v>
      </c>
    </row>
    <row r="41" ht="15.75" thickTop="1"/>
    <row r="42" spans="1:10" ht="15">
      <c r="A42" s="16" t="s">
        <v>361</v>
      </c>
      <c r="J42" s="92"/>
    </row>
    <row r="43" ht="15">
      <c r="A43" s="16" t="s">
        <v>362</v>
      </c>
    </row>
    <row r="44" spans="1:24" ht="15">
      <c r="A44" s="9" t="s">
        <v>363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2:24" ht="15">
      <c r="B45" s="65"/>
      <c r="Q45" s="182" t="str">
        <f>Certification!F49</f>
        <v>As Submitted by Provider</v>
      </c>
      <c r="R45" s="182"/>
      <c r="S45" s="182"/>
      <c r="T45" s="182"/>
      <c r="U45" s="182"/>
      <c r="V45" s="182"/>
      <c r="X45" s="44" t="s">
        <v>562</v>
      </c>
    </row>
  </sheetData>
  <sheetProtection password="DA7C" sheet="1" objects="1" scenarios="1" selectLockedCells="1"/>
  <mergeCells count="4">
    <mergeCell ref="W5:X5"/>
    <mergeCell ref="W6:X6"/>
    <mergeCell ref="W4:X4"/>
    <mergeCell ref="Q45:V45"/>
  </mergeCells>
  <printOptions horizontalCentered="1"/>
  <pageMargins left="0" right="0" top="0" bottom="0" header="0.5" footer="0.5"/>
  <pageSetup fitToHeight="1" fitToWidth="1" horizontalDpi="300" verticalDpi="300" orientation="landscape" scale="75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3:W38"/>
  <sheetViews>
    <sheetView showGridLines="0" showRowColHeaders="0" showZeros="0" zoomScalePageLayoutView="0" workbookViewId="0" topLeftCell="A1">
      <selection activeCell="D15" sqref="D15"/>
    </sheetView>
  </sheetViews>
  <sheetFormatPr defaultColWidth="9.00390625" defaultRowHeight="15.75"/>
  <cols>
    <col min="1" max="1" width="3.625" style="16" customWidth="1"/>
    <col min="2" max="2" width="23.50390625" style="16" customWidth="1"/>
    <col min="3" max="3" width="2.625" style="16" customWidth="1"/>
    <col min="4" max="4" width="10.75390625" style="16" customWidth="1"/>
    <col min="5" max="5" width="2.625" style="16" customWidth="1"/>
    <col min="6" max="6" width="11.50390625" style="16" customWidth="1"/>
    <col min="7" max="7" width="2.625" style="16" customWidth="1"/>
    <col min="8" max="8" width="10.50390625" style="16" customWidth="1"/>
    <col min="9" max="9" width="2.625" style="16" customWidth="1"/>
    <col min="10" max="10" width="10.125" style="16" customWidth="1"/>
    <col min="11" max="11" width="2.625" style="16" customWidth="1"/>
    <col min="12" max="12" width="12.00390625" style="16" customWidth="1"/>
    <col min="13" max="13" width="2.625" style="16" customWidth="1"/>
    <col min="14" max="14" width="9.00390625" style="16" customWidth="1"/>
    <col min="15" max="15" width="2.625" style="16" customWidth="1"/>
    <col min="16" max="16" width="11.375" style="16" customWidth="1"/>
    <col min="17" max="17" width="2.625" style="16" customWidth="1"/>
    <col min="18" max="18" width="10.25390625" style="16" customWidth="1"/>
    <col min="19" max="19" width="2.625" style="16" customWidth="1"/>
    <col min="20" max="21" width="9.00390625" style="16" customWidth="1"/>
    <col min="22" max="22" width="2.625" style="16" customWidth="1"/>
    <col min="23" max="16384" width="9.00390625" style="16" customWidth="1"/>
  </cols>
  <sheetData>
    <row r="3" spans="16:18" ht="15">
      <c r="P3" s="51"/>
      <c r="Q3" s="88" t="s">
        <v>364</v>
      </c>
      <c r="R3" s="43"/>
    </row>
    <row r="4" spans="1:18" ht="15">
      <c r="A4" s="89" t="s">
        <v>365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 t="s">
        <v>570</v>
      </c>
      <c r="Q4" s="173">
        <f>Certification!G8</f>
        <v>0</v>
      </c>
      <c r="R4" s="173"/>
    </row>
    <row r="5" spans="16:19" ht="15">
      <c r="P5" s="44" t="s">
        <v>56</v>
      </c>
      <c r="Q5" s="171">
        <f>'Cover Page'!D33</f>
        <v>0</v>
      </c>
      <c r="R5" s="171"/>
      <c r="S5" s="90"/>
    </row>
    <row r="6" spans="16:18" ht="15">
      <c r="P6" s="44" t="s">
        <v>10</v>
      </c>
      <c r="Q6" s="171">
        <f>'Cover Page'!D35</f>
        <v>0</v>
      </c>
      <c r="R6" s="171"/>
    </row>
    <row r="7" spans="1:23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2:19" ht="15">
      <c r="B8" s="25"/>
      <c r="C8" s="25"/>
      <c r="D8" s="25" t="s">
        <v>346</v>
      </c>
      <c r="E8" s="25"/>
      <c r="F8" s="25" t="s">
        <v>347</v>
      </c>
      <c r="G8" s="25"/>
      <c r="H8" s="25" t="s">
        <v>349</v>
      </c>
      <c r="I8" s="25"/>
      <c r="J8" s="25"/>
      <c r="K8" s="25"/>
      <c r="L8" s="25" t="s">
        <v>350</v>
      </c>
      <c r="M8" s="25"/>
      <c r="N8" s="25"/>
      <c r="O8" s="25"/>
      <c r="P8" s="25"/>
      <c r="Q8" s="25"/>
      <c r="R8" s="25"/>
      <c r="S8" s="25"/>
    </row>
    <row r="9" spans="2:19" ht="15">
      <c r="B9" s="25"/>
      <c r="C9" s="25"/>
      <c r="D9" s="25" t="s">
        <v>351</v>
      </c>
      <c r="E9" s="25"/>
      <c r="F9" s="25" t="s">
        <v>275</v>
      </c>
      <c r="G9" s="25"/>
      <c r="H9" s="25" t="s">
        <v>352</v>
      </c>
      <c r="I9" s="25"/>
      <c r="J9" s="25" t="s">
        <v>80</v>
      </c>
      <c r="K9" s="25"/>
      <c r="L9" s="25" t="s">
        <v>353</v>
      </c>
      <c r="M9" s="25"/>
      <c r="N9" s="25" t="s">
        <v>59</v>
      </c>
      <c r="O9" s="25"/>
      <c r="P9" s="25" t="s">
        <v>59</v>
      </c>
      <c r="Q9" s="25"/>
      <c r="R9" s="25" t="s">
        <v>59</v>
      </c>
      <c r="S9" s="25"/>
    </row>
    <row r="10" spans="2:19" ht="15">
      <c r="B10" s="46" t="s">
        <v>173</v>
      </c>
      <c r="C10" s="25"/>
      <c r="D10" s="46" t="s">
        <v>366</v>
      </c>
      <c r="E10" s="25"/>
      <c r="F10" s="46" t="s">
        <v>367</v>
      </c>
      <c r="G10" s="25"/>
      <c r="H10" s="46" t="s">
        <v>368</v>
      </c>
      <c r="I10" s="25"/>
      <c r="J10" s="46" t="s">
        <v>369</v>
      </c>
      <c r="K10" s="25"/>
      <c r="L10" s="46" t="s">
        <v>370</v>
      </c>
      <c r="M10" s="25"/>
      <c r="N10" s="46" t="str">
        <f>'Schedule B'!R10</f>
        <v>(          )</v>
      </c>
      <c r="O10" s="25"/>
      <c r="P10" s="46" t="str">
        <f>'Schedule B'!T10</f>
        <v>(          )</v>
      </c>
      <c r="Q10" s="46"/>
      <c r="R10" s="46" t="str">
        <f>'Schedule B'!V10</f>
        <v>(          )</v>
      </c>
      <c r="S10" s="25"/>
    </row>
    <row r="11" spans="2:18" ht="15">
      <c r="B11" s="9"/>
      <c r="D11" s="46">
        <v>2</v>
      </c>
      <c r="E11" s="25"/>
      <c r="F11" s="46">
        <v>3</v>
      </c>
      <c r="G11" s="25"/>
      <c r="H11" s="46">
        <v>5</v>
      </c>
      <c r="I11" s="25"/>
      <c r="J11" s="46">
        <v>6</v>
      </c>
      <c r="K11" s="25"/>
      <c r="L11" s="46">
        <v>7</v>
      </c>
      <c r="M11" s="25"/>
      <c r="N11" s="46">
        <v>8</v>
      </c>
      <c r="O11" s="25"/>
      <c r="P11" s="46">
        <v>9</v>
      </c>
      <c r="Q11" s="25"/>
      <c r="R11" s="46">
        <v>10</v>
      </c>
    </row>
    <row r="13" ht="15">
      <c r="B13" s="59" t="s">
        <v>371</v>
      </c>
    </row>
    <row r="14" ht="15">
      <c r="B14" s="58" t="s">
        <v>359</v>
      </c>
    </row>
    <row r="15" spans="1:18" ht="15">
      <c r="A15" s="60" t="s">
        <v>77</v>
      </c>
      <c r="B15" s="16" t="s">
        <v>97</v>
      </c>
      <c r="D15" s="2"/>
      <c r="E15" s="91"/>
      <c r="F15" s="2"/>
      <c r="G15" s="91"/>
      <c r="H15" s="19">
        <f>'Schedule B'!J23</f>
        <v>0</v>
      </c>
      <c r="J15" s="2"/>
      <c r="L15" s="14"/>
      <c r="N15" s="2"/>
      <c r="O15" s="91"/>
      <c r="P15" s="2"/>
      <c r="Q15" s="91"/>
      <c r="R15" s="2"/>
    </row>
    <row r="16" spans="1:18" ht="15">
      <c r="A16" s="60" t="s">
        <v>79</v>
      </c>
      <c r="B16" s="16" t="s">
        <v>115</v>
      </c>
      <c r="D16" s="2"/>
      <c r="E16" s="91"/>
      <c r="F16" s="2"/>
      <c r="G16" s="91"/>
      <c r="H16" s="19">
        <f>'Schedule B'!J24</f>
        <v>0</v>
      </c>
      <c r="J16" s="9" t="s">
        <v>357</v>
      </c>
      <c r="L16" s="9" t="s">
        <v>357</v>
      </c>
      <c r="N16" s="2"/>
      <c r="O16" s="91"/>
      <c r="P16" s="2"/>
      <c r="Q16" s="91"/>
      <c r="R16" s="2"/>
    </row>
    <row r="17" spans="1:18" ht="15">
      <c r="A17" s="60" t="s">
        <v>81</v>
      </c>
      <c r="B17" s="16" t="s">
        <v>117</v>
      </c>
      <c r="D17" s="2"/>
      <c r="E17" s="91"/>
      <c r="F17" s="2"/>
      <c r="G17" s="91"/>
      <c r="H17" s="19">
        <f>'Schedule B'!J25</f>
        <v>0</v>
      </c>
      <c r="J17" s="9" t="s">
        <v>357</v>
      </c>
      <c r="L17" s="9" t="s">
        <v>357</v>
      </c>
      <c r="N17" s="2"/>
      <c r="O17" s="91"/>
      <c r="P17" s="2"/>
      <c r="Q17" s="91"/>
      <c r="R17" s="2"/>
    </row>
    <row r="18" spans="1:18" ht="15">
      <c r="A18" s="60" t="s">
        <v>83</v>
      </c>
      <c r="B18" s="16" t="s">
        <v>119</v>
      </c>
      <c r="D18" s="2"/>
      <c r="E18" s="91"/>
      <c r="F18" s="2"/>
      <c r="G18" s="91"/>
      <c r="H18" s="19">
        <f>'Schedule B'!J26</f>
        <v>0</v>
      </c>
      <c r="J18" s="9" t="s">
        <v>357</v>
      </c>
      <c r="L18" s="9" t="s">
        <v>357</v>
      </c>
      <c r="N18" s="2"/>
      <c r="O18" s="91"/>
      <c r="P18" s="2"/>
      <c r="Q18" s="91"/>
      <c r="R18" s="2"/>
    </row>
    <row r="19" spans="1:18" ht="15">
      <c r="A19" s="60" t="s">
        <v>85</v>
      </c>
      <c r="B19" s="16" t="s">
        <v>121</v>
      </c>
      <c r="D19" s="2"/>
      <c r="E19" s="91"/>
      <c r="F19" s="2"/>
      <c r="G19" s="91"/>
      <c r="H19" s="19">
        <f>'Schedule B'!J27</f>
        <v>0</v>
      </c>
      <c r="J19" s="2"/>
      <c r="L19" s="9" t="s">
        <v>357</v>
      </c>
      <c r="N19" s="2"/>
      <c r="O19" s="91"/>
      <c r="P19" s="2"/>
      <c r="Q19" s="91"/>
      <c r="R19" s="2"/>
    </row>
    <row r="20" spans="1:18" ht="15">
      <c r="A20" s="60" t="s">
        <v>87</v>
      </c>
      <c r="B20" s="16" t="s">
        <v>123</v>
      </c>
      <c r="D20" s="2"/>
      <c r="E20" s="91"/>
      <c r="F20" s="2"/>
      <c r="G20" s="91"/>
      <c r="H20" s="19">
        <f>'Schedule B'!J28</f>
        <v>0</v>
      </c>
      <c r="J20" s="9" t="s">
        <v>357</v>
      </c>
      <c r="L20" s="9" t="s">
        <v>357</v>
      </c>
      <c r="N20" s="2"/>
      <c r="O20" s="91"/>
      <c r="P20" s="2"/>
      <c r="Q20" s="91"/>
      <c r="R20" s="2"/>
    </row>
    <row r="21" spans="1:18" ht="15">
      <c r="A21" s="60" t="s">
        <v>89</v>
      </c>
      <c r="B21" s="16" t="str">
        <f>'Schedule B'!B29</f>
        <v>Other (Specify)</v>
      </c>
      <c r="D21" s="2"/>
      <c r="E21" s="91"/>
      <c r="F21" s="2"/>
      <c r="G21" s="91"/>
      <c r="H21" s="19">
        <f>'Schedule B'!J29</f>
        <v>0</v>
      </c>
      <c r="J21" s="9" t="s">
        <v>357</v>
      </c>
      <c r="L21" s="9" t="s">
        <v>357</v>
      </c>
      <c r="N21" s="2"/>
      <c r="O21" s="91"/>
      <c r="P21" s="2"/>
      <c r="Q21" s="91"/>
      <c r="R21" s="2"/>
    </row>
    <row r="22" spans="1:18" ht="15">
      <c r="A22" s="60" t="s">
        <v>91</v>
      </c>
      <c r="B22" s="16" t="str">
        <f>'Schedule B'!B30</f>
        <v>Other (Specify)</v>
      </c>
      <c r="D22" s="2"/>
      <c r="E22" s="91"/>
      <c r="F22" s="2"/>
      <c r="G22" s="91"/>
      <c r="H22" s="19">
        <f>'Schedule B'!J30</f>
        <v>0</v>
      </c>
      <c r="J22" s="9" t="s">
        <v>357</v>
      </c>
      <c r="L22" s="9" t="s">
        <v>357</v>
      </c>
      <c r="N22" s="2"/>
      <c r="O22" s="91"/>
      <c r="P22" s="2"/>
      <c r="Q22" s="91"/>
      <c r="R22" s="2"/>
    </row>
    <row r="23" spans="1:18" ht="15">
      <c r="A23" s="60" t="s">
        <v>92</v>
      </c>
      <c r="B23" s="16" t="str">
        <f>'Schedule B'!B31</f>
        <v>Other</v>
      </c>
      <c r="D23" s="2"/>
      <c r="E23" s="91"/>
      <c r="F23" s="2"/>
      <c r="G23" s="91"/>
      <c r="H23" s="19">
        <f>'Schedule B'!J31</f>
        <v>0</v>
      </c>
      <c r="J23" s="9" t="s">
        <v>357</v>
      </c>
      <c r="L23" s="9" t="s">
        <v>357</v>
      </c>
      <c r="N23" s="2"/>
      <c r="O23" s="91"/>
      <c r="P23" s="2"/>
      <c r="Q23" s="91"/>
      <c r="R23" s="2"/>
    </row>
    <row r="24" ht="15">
      <c r="F24" s="92"/>
    </row>
    <row r="25" ht="15">
      <c r="B25" s="59" t="s">
        <v>126</v>
      </c>
    </row>
    <row r="26" ht="15">
      <c r="B26" s="58" t="s">
        <v>127</v>
      </c>
    </row>
    <row r="27" spans="1:18" ht="15">
      <c r="A27" s="60" t="s">
        <v>94</v>
      </c>
      <c r="B27" s="16" t="s">
        <v>129</v>
      </c>
      <c r="D27" s="2"/>
      <c r="F27" s="2"/>
      <c r="G27" s="93"/>
      <c r="H27" s="19">
        <f>'Schedule B'!J35</f>
        <v>0</v>
      </c>
      <c r="J27" s="9" t="s">
        <v>357</v>
      </c>
      <c r="L27" s="9" t="s">
        <v>357</v>
      </c>
      <c r="N27" s="7"/>
      <c r="P27" s="2"/>
      <c r="R27" s="2"/>
    </row>
    <row r="28" spans="1:18" ht="15">
      <c r="A28" s="60" t="s">
        <v>114</v>
      </c>
      <c r="B28" s="16" t="str">
        <f>'Schedule B'!B36</f>
        <v>Other (Specify)</v>
      </c>
      <c r="D28" s="2"/>
      <c r="F28" s="2"/>
      <c r="H28" s="19">
        <f>'Schedule B'!J36</f>
        <v>0</v>
      </c>
      <c r="J28" s="9" t="s">
        <v>357</v>
      </c>
      <c r="L28" s="9" t="s">
        <v>357</v>
      </c>
      <c r="N28" s="2"/>
      <c r="P28" s="2"/>
      <c r="R28" s="2"/>
    </row>
    <row r="29" spans="1:18" ht="15">
      <c r="A29" s="60" t="s">
        <v>116</v>
      </c>
      <c r="B29" s="16" t="str">
        <f>'Schedule B'!B37</f>
        <v>Other (Specify)</v>
      </c>
      <c r="D29" s="2"/>
      <c r="F29" s="2"/>
      <c r="H29" s="19">
        <f>'Schedule B'!J37</f>
        <v>0</v>
      </c>
      <c r="J29" s="9" t="s">
        <v>357</v>
      </c>
      <c r="L29" s="9" t="s">
        <v>357</v>
      </c>
      <c r="N29" s="2"/>
      <c r="P29" s="2"/>
      <c r="R29" s="2"/>
    </row>
    <row r="30" spans="1:18" ht="15">
      <c r="A30" s="60" t="s">
        <v>118</v>
      </c>
      <c r="B30" s="16" t="str">
        <f>'Schedule B'!B38</f>
        <v>Other</v>
      </c>
      <c r="D30" s="2"/>
      <c r="F30" s="2"/>
      <c r="H30" s="19">
        <f>'Schedule B'!J38</f>
        <v>0</v>
      </c>
      <c r="J30" s="9" t="s">
        <v>357</v>
      </c>
      <c r="L30" s="9" t="s">
        <v>357</v>
      </c>
      <c r="N30" s="2"/>
      <c r="P30" s="2"/>
      <c r="R30" s="2"/>
    </row>
    <row r="31" spans="4:16" ht="15">
      <c r="D31" s="91"/>
      <c r="H31" s="91"/>
      <c r="P31" s="91"/>
    </row>
    <row r="32" spans="1:18" ht="15">
      <c r="A32" s="60" t="s">
        <v>120</v>
      </c>
      <c r="B32" s="16" t="s">
        <v>372</v>
      </c>
      <c r="D32" s="19">
        <f>SUM(D15:D30)</f>
        <v>0</v>
      </c>
      <c r="F32" s="19">
        <f>SUM(F15:F30)</f>
        <v>0</v>
      </c>
      <c r="H32" s="19">
        <f>SUM(H15:H30)</f>
        <v>0</v>
      </c>
      <c r="J32" s="19">
        <f>SUM(J15:J30)</f>
        <v>0</v>
      </c>
      <c r="L32" s="94">
        <f>SUM(L15:L30)</f>
        <v>0</v>
      </c>
      <c r="N32" s="19">
        <f>SUM(N15:N30)</f>
        <v>0</v>
      </c>
      <c r="P32" s="19">
        <f>SUM(P15:P30)</f>
        <v>0</v>
      </c>
      <c r="R32" s="19">
        <f>SUM(R15:R30)</f>
        <v>0</v>
      </c>
    </row>
    <row r="33" spans="1:18" ht="15">
      <c r="A33" s="60" t="s">
        <v>122</v>
      </c>
      <c r="B33" s="16" t="s">
        <v>373</v>
      </c>
      <c r="D33" s="19">
        <f>'Schedule B'!D13</f>
        <v>0</v>
      </c>
      <c r="F33" s="19">
        <f>'Schedule B'!D14</f>
        <v>0</v>
      </c>
      <c r="H33" s="19">
        <f>'Schedule B'!D15</f>
        <v>0</v>
      </c>
      <c r="J33" s="19">
        <f>'Schedule B'!D16</f>
        <v>0</v>
      </c>
      <c r="L33" s="19">
        <f>'Schedule B'!D17</f>
        <v>0</v>
      </c>
      <c r="N33" s="19">
        <f>'Schedule B'!D18</f>
        <v>0</v>
      </c>
      <c r="P33" s="19">
        <f>'Schedule B'!D19</f>
        <v>0</v>
      </c>
      <c r="R33" s="19">
        <f>'Schedule B'!D20</f>
        <v>0</v>
      </c>
    </row>
    <row r="34" spans="1:18" ht="15">
      <c r="A34" s="60" t="s">
        <v>124</v>
      </c>
      <c r="B34" s="16" t="s">
        <v>374</v>
      </c>
      <c r="D34" s="95">
        <f>IF(D32=0,0,D33/D32)</f>
        <v>0</v>
      </c>
      <c r="F34" s="95">
        <f>IF(F32=0,0,F33/F32)</f>
        <v>0</v>
      </c>
      <c r="H34" s="95">
        <f>IF(H32=0,0,H33/H32)</f>
        <v>0</v>
      </c>
      <c r="J34" s="95">
        <f>IF(J32=0,0,J33/J32)</f>
        <v>0</v>
      </c>
      <c r="L34" s="96">
        <f>IF(L32=0,0,L33/L32)</f>
        <v>0</v>
      </c>
      <c r="N34" s="97">
        <f>IF(N32=0,0,N33/N32)</f>
        <v>0</v>
      </c>
      <c r="P34" s="97">
        <f>IF(P32=0,0,P33/P32)</f>
        <v>0</v>
      </c>
      <c r="R34" s="97">
        <f>IF(R32=0,0,R33/R32)</f>
        <v>0</v>
      </c>
    </row>
    <row r="36" ht="15">
      <c r="A36" s="16" t="s">
        <v>375</v>
      </c>
    </row>
    <row r="37" spans="1:18" ht="15">
      <c r="A37" s="9" t="s">
        <v>376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2:18" ht="15">
      <c r="B38" s="65"/>
      <c r="L38" s="182" t="str">
        <f>Certification!F49</f>
        <v>As Submitted by Provider</v>
      </c>
      <c r="M38" s="182"/>
      <c r="N38" s="182"/>
      <c r="O38" s="182"/>
      <c r="P38" s="182"/>
      <c r="R38" s="44" t="s">
        <v>563</v>
      </c>
    </row>
  </sheetData>
  <sheetProtection password="DA7C" sheet="1" objects="1" scenarios="1" selectLockedCells="1"/>
  <mergeCells count="4">
    <mergeCell ref="Q5:R5"/>
    <mergeCell ref="Q6:R6"/>
    <mergeCell ref="Q4:R4"/>
    <mergeCell ref="L38:P38"/>
  </mergeCells>
  <printOptions horizontalCentered="1"/>
  <pageMargins left="0" right="0" top="0" bottom="0" header="0.5" footer="0.5"/>
  <pageSetup fitToHeight="1" fitToWidth="1" horizontalDpi="300" verticalDpi="300" orientation="landscape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3:N38"/>
  <sheetViews>
    <sheetView showGridLines="0" showRowColHeaders="0" showZeros="0" zoomScalePageLayoutView="0" workbookViewId="0" topLeftCell="A1">
      <selection activeCell="F11" sqref="F11"/>
    </sheetView>
  </sheetViews>
  <sheetFormatPr defaultColWidth="9.00390625" defaultRowHeight="15.75"/>
  <cols>
    <col min="1" max="1" width="3.625" style="16" customWidth="1"/>
    <col min="2" max="2" width="24.125" style="16" customWidth="1"/>
    <col min="3" max="3" width="3.625" style="16" customWidth="1"/>
    <col min="4" max="4" width="11.875" style="16" customWidth="1"/>
    <col min="5" max="5" width="3.625" style="16" customWidth="1"/>
    <col min="6" max="6" width="11.625" style="16" customWidth="1"/>
    <col min="7" max="7" width="3.625" style="16" customWidth="1"/>
    <col min="8" max="8" width="11.625" style="16" customWidth="1"/>
    <col min="9" max="9" width="3.625" style="16" customWidth="1"/>
    <col min="10" max="10" width="11.625" style="16" customWidth="1"/>
    <col min="11" max="11" width="3.625" style="16" customWidth="1"/>
    <col min="12" max="12" width="11.625" style="16" customWidth="1"/>
    <col min="13" max="13" width="3.625" style="16" customWidth="1"/>
    <col min="14" max="14" width="11.625" style="16" customWidth="1"/>
    <col min="15" max="16384" width="9.00390625" style="16" customWidth="1"/>
  </cols>
  <sheetData>
    <row r="3" spans="1:14" ht="15">
      <c r="A3" s="76" t="s">
        <v>377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16" t="s">
        <v>378</v>
      </c>
    </row>
    <row r="4" spans="13:14" ht="15">
      <c r="M4" s="44" t="s">
        <v>570</v>
      </c>
      <c r="N4" s="81">
        <f>Certification!G8</f>
        <v>0</v>
      </c>
    </row>
    <row r="5" spans="12:14" ht="15">
      <c r="L5" s="25" t="s">
        <v>379</v>
      </c>
      <c r="N5" s="82">
        <f>'Cover Page'!D35</f>
        <v>0</v>
      </c>
    </row>
    <row r="6" spans="1:14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6:14" ht="15">
      <c r="F7" s="43" t="s">
        <v>380</v>
      </c>
      <c r="G7" s="43"/>
      <c r="H7" s="43"/>
      <c r="J7" s="25"/>
      <c r="K7" s="25"/>
      <c r="L7" s="25" t="s">
        <v>60</v>
      </c>
      <c r="M7" s="25"/>
      <c r="N7" s="25" t="s">
        <v>381</v>
      </c>
    </row>
    <row r="8" spans="2:14" ht="15">
      <c r="B8" s="25"/>
      <c r="C8" s="25"/>
      <c r="D8" s="25" t="s">
        <v>382</v>
      </c>
      <c r="F8" s="43" t="s">
        <v>383</v>
      </c>
      <c r="G8" s="43"/>
      <c r="H8" s="43"/>
      <c r="J8" s="25" t="s">
        <v>381</v>
      </c>
      <c r="K8" s="25"/>
      <c r="L8" s="25" t="s">
        <v>384</v>
      </c>
      <c r="M8" s="25"/>
      <c r="N8" s="25" t="s">
        <v>384</v>
      </c>
    </row>
    <row r="9" spans="2:14" ht="15">
      <c r="B9" s="83" t="s">
        <v>385</v>
      </c>
      <c r="C9" s="25"/>
      <c r="D9" s="83" t="s">
        <v>310</v>
      </c>
      <c r="F9" s="83" t="s">
        <v>381</v>
      </c>
      <c r="G9" s="25"/>
      <c r="H9" s="83" t="s">
        <v>60</v>
      </c>
      <c r="J9" s="83" t="s">
        <v>386</v>
      </c>
      <c r="K9" s="25"/>
      <c r="L9" s="83" t="s">
        <v>277</v>
      </c>
      <c r="M9" s="25"/>
      <c r="N9" s="83" t="s">
        <v>277</v>
      </c>
    </row>
    <row r="10" spans="2:14" ht="15">
      <c r="B10" s="84"/>
      <c r="D10" s="84"/>
      <c r="F10" s="83">
        <v>1</v>
      </c>
      <c r="G10" s="25"/>
      <c r="H10" s="83">
        <v>2</v>
      </c>
      <c r="I10" s="25"/>
      <c r="J10" s="83">
        <v>3</v>
      </c>
      <c r="K10" s="25"/>
      <c r="L10" s="83">
        <v>4</v>
      </c>
      <c r="M10" s="25"/>
      <c r="N10" s="83">
        <v>5</v>
      </c>
    </row>
    <row r="11" spans="1:14" ht="15">
      <c r="A11" s="60" t="s">
        <v>20</v>
      </c>
      <c r="B11" s="16" t="s">
        <v>387</v>
      </c>
      <c r="D11" s="25" t="s">
        <v>278</v>
      </c>
      <c r="F11" s="13"/>
      <c r="H11" s="13"/>
      <c r="J11" s="86">
        <f>IF(H11=0,0,F11/H11)</f>
        <v>0</v>
      </c>
      <c r="L11" s="85">
        <f>'Schedule B'!X23</f>
        <v>0</v>
      </c>
      <c r="N11" s="85">
        <f>ROUND(L11*J11,0)</f>
        <v>0</v>
      </c>
    </row>
    <row r="12" spans="1:14" ht="15">
      <c r="A12" s="60" t="s">
        <v>26</v>
      </c>
      <c r="B12" s="16" t="s">
        <v>115</v>
      </c>
      <c r="D12" s="25" t="s">
        <v>388</v>
      </c>
      <c r="F12" s="13"/>
      <c r="H12" s="13"/>
      <c r="J12" s="86">
        <f aca="true" t="shared" si="0" ref="J12:J19">IF(H12=0,0,F12/H12)</f>
        <v>0</v>
      </c>
      <c r="L12" s="85">
        <f>'Schedule B'!X24</f>
        <v>0</v>
      </c>
      <c r="N12" s="85">
        <f aca="true" t="shared" si="1" ref="N12:N19">ROUND(L12*J12,0)</f>
        <v>0</v>
      </c>
    </row>
    <row r="13" spans="1:14" ht="15">
      <c r="A13" s="60" t="s">
        <v>44</v>
      </c>
      <c r="B13" s="16" t="s">
        <v>117</v>
      </c>
      <c r="D13" s="25" t="s">
        <v>388</v>
      </c>
      <c r="F13" s="13"/>
      <c r="H13" s="13"/>
      <c r="J13" s="86">
        <f t="shared" si="0"/>
        <v>0</v>
      </c>
      <c r="L13" s="85">
        <f>'Schedule B'!X25</f>
        <v>0</v>
      </c>
      <c r="N13" s="85">
        <f t="shared" si="1"/>
        <v>0</v>
      </c>
    </row>
    <row r="14" spans="1:14" ht="15">
      <c r="A14" s="60" t="s">
        <v>53</v>
      </c>
      <c r="B14" s="16" t="s">
        <v>119</v>
      </c>
      <c r="D14" s="25" t="s">
        <v>389</v>
      </c>
      <c r="F14" s="13"/>
      <c r="H14" s="13"/>
      <c r="J14" s="86">
        <f t="shared" si="0"/>
        <v>0</v>
      </c>
      <c r="L14" s="85">
        <f>'Schedule B'!X26</f>
        <v>0</v>
      </c>
      <c r="N14" s="85">
        <f t="shared" si="1"/>
        <v>0</v>
      </c>
    </row>
    <row r="15" spans="1:14" ht="15">
      <c r="A15" s="60" t="s">
        <v>69</v>
      </c>
      <c r="B15" s="16" t="s">
        <v>121</v>
      </c>
      <c r="D15" s="25" t="s">
        <v>278</v>
      </c>
      <c r="F15" s="13"/>
      <c r="H15" s="13"/>
      <c r="J15" s="86">
        <f t="shared" si="0"/>
        <v>0</v>
      </c>
      <c r="L15" s="85">
        <f>'Schedule B'!X27</f>
        <v>0</v>
      </c>
      <c r="N15" s="85">
        <f t="shared" si="1"/>
        <v>0</v>
      </c>
    </row>
    <row r="16" spans="1:14" ht="15">
      <c r="A16" s="60" t="s">
        <v>71</v>
      </c>
      <c r="B16" s="16" t="s">
        <v>123</v>
      </c>
      <c r="D16" s="25" t="s">
        <v>278</v>
      </c>
      <c r="F16" s="13"/>
      <c r="H16" s="13"/>
      <c r="J16" s="86">
        <f t="shared" si="0"/>
        <v>0</v>
      </c>
      <c r="L16" s="85">
        <f>'Schedule B'!X28</f>
        <v>0</v>
      </c>
      <c r="N16" s="85">
        <f t="shared" si="1"/>
        <v>0</v>
      </c>
    </row>
    <row r="17" spans="1:14" ht="15">
      <c r="A17" s="60" t="s">
        <v>73</v>
      </c>
      <c r="B17" s="16" t="str">
        <f>'Schedule B-1'!B21</f>
        <v>Other (Specify)</v>
      </c>
      <c r="D17" s="12"/>
      <c r="F17" s="13"/>
      <c r="H17" s="13"/>
      <c r="J17" s="86">
        <f t="shared" si="0"/>
        <v>0</v>
      </c>
      <c r="L17" s="85">
        <f>'Schedule B'!X29</f>
        <v>0</v>
      </c>
      <c r="N17" s="85">
        <f t="shared" si="1"/>
        <v>0</v>
      </c>
    </row>
    <row r="18" spans="1:14" ht="15">
      <c r="A18" s="60" t="s">
        <v>75</v>
      </c>
      <c r="B18" s="16" t="str">
        <f>'Schedule B-1'!B22</f>
        <v>Other (Specify)</v>
      </c>
      <c r="D18" s="12"/>
      <c r="F18" s="13"/>
      <c r="H18" s="13"/>
      <c r="J18" s="86">
        <f t="shared" si="0"/>
        <v>0</v>
      </c>
      <c r="L18" s="85">
        <f>'Schedule B'!X30</f>
        <v>0</v>
      </c>
      <c r="N18" s="85">
        <f t="shared" si="1"/>
        <v>0</v>
      </c>
    </row>
    <row r="19" spans="1:14" ht="15">
      <c r="A19" s="60" t="s">
        <v>77</v>
      </c>
      <c r="B19" s="16" t="str">
        <f>'Schedule B-1'!B23</f>
        <v>Other</v>
      </c>
      <c r="D19" s="12"/>
      <c r="F19" s="13"/>
      <c r="H19" s="13"/>
      <c r="J19" s="86">
        <f t="shared" si="0"/>
        <v>0</v>
      </c>
      <c r="L19" s="85">
        <f>'Schedule B'!X31</f>
        <v>0</v>
      </c>
      <c r="N19" s="85">
        <f t="shared" si="1"/>
        <v>0</v>
      </c>
    </row>
    <row r="20" spans="1:14" ht="15">
      <c r="A20" s="60" t="s">
        <v>79</v>
      </c>
      <c r="B20" s="59" t="s">
        <v>223</v>
      </c>
      <c r="L20" s="85">
        <f>SUM(L11:L18)</f>
        <v>0</v>
      </c>
      <c r="N20" s="85">
        <f>SUM(N11:N18)</f>
        <v>0</v>
      </c>
    </row>
    <row r="36" spans="1:14" ht="15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</row>
    <row r="37" spans="2:14" ht="15">
      <c r="B37" s="65"/>
      <c r="I37" s="187" t="str">
        <f>Certification!F49</f>
        <v>As Submitted by Provider</v>
      </c>
      <c r="J37" s="187"/>
      <c r="K37" s="187"/>
      <c r="L37" s="187"/>
      <c r="M37" s="187"/>
      <c r="N37" s="44" t="s">
        <v>564</v>
      </c>
    </row>
    <row r="38" ht="15">
      <c r="A38" s="87"/>
    </row>
  </sheetData>
  <sheetProtection password="DA7C" sheet="1" selectLockedCells="1"/>
  <mergeCells count="1">
    <mergeCell ref="I37:M37"/>
  </mergeCells>
  <printOptions horizontalCentered="1"/>
  <pageMargins left="0" right="0" top="0" bottom="0" header="0.5" footer="0.5"/>
  <pageSetup fitToHeight="1" fitToWidth="1" horizontalDpi="300" verticalDpi="3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L58"/>
  <sheetViews>
    <sheetView showGridLines="0" showRowColHeaders="0" showZeros="0" zoomScalePageLayoutView="0" workbookViewId="0" topLeftCell="A1">
      <selection activeCell="F10" sqref="F10"/>
    </sheetView>
  </sheetViews>
  <sheetFormatPr defaultColWidth="9.00390625" defaultRowHeight="15.75"/>
  <cols>
    <col min="1" max="1" width="3.50390625" style="16" customWidth="1"/>
    <col min="2" max="2" width="15.625" style="16" customWidth="1"/>
    <col min="3" max="5" width="9.00390625" style="16" customWidth="1"/>
    <col min="6" max="6" width="12.625" style="16" customWidth="1"/>
    <col min="7" max="7" width="2.625" style="16" customWidth="1"/>
    <col min="8" max="8" width="12.625" style="16" customWidth="1"/>
    <col min="9" max="9" width="2.625" style="16" customWidth="1"/>
    <col min="10" max="10" width="12.625" style="16" customWidth="1"/>
    <col min="11" max="11" width="12.00390625" style="16" customWidth="1"/>
    <col min="12" max="16384" width="9.00390625" style="16" customWidth="1"/>
  </cols>
  <sheetData>
    <row r="1" spans="1:11" ht="15">
      <c r="A1" s="25" t="s">
        <v>167</v>
      </c>
      <c r="B1" s="25" t="s">
        <v>167</v>
      </c>
      <c r="C1" s="25" t="s">
        <v>167</v>
      </c>
      <c r="D1" s="25" t="s">
        <v>167</v>
      </c>
      <c r="E1" s="25" t="s">
        <v>167</v>
      </c>
      <c r="F1" s="25" t="s">
        <v>167</v>
      </c>
      <c r="G1" s="25" t="s">
        <v>167</v>
      </c>
      <c r="H1" s="25" t="s">
        <v>167</v>
      </c>
      <c r="I1" s="25"/>
      <c r="J1" s="25" t="s">
        <v>167</v>
      </c>
      <c r="K1" s="25" t="s">
        <v>167</v>
      </c>
    </row>
    <row r="3" spans="1:12" ht="15">
      <c r="A3" s="76" t="s">
        <v>391</v>
      </c>
      <c r="B3" s="43"/>
      <c r="C3" s="43"/>
      <c r="D3" s="43"/>
      <c r="E3" s="43"/>
      <c r="F3" s="43"/>
      <c r="G3" s="43"/>
      <c r="H3" s="51"/>
      <c r="I3" s="51"/>
      <c r="J3" s="51"/>
      <c r="K3" s="77" t="s">
        <v>392</v>
      </c>
      <c r="L3" s="43"/>
    </row>
    <row r="4" spans="8:11" ht="15">
      <c r="H4" s="44"/>
      <c r="I4" s="44"/>
      <c r="J4" s="44" t="s">
        <v>570</v>
      </c>
      <c r="K4" s="46">
        <f>Certification!G8</f>
        <v>0</v>
      </c>
    </row>
    <row r="5" spans="8:11" ht="15">
      <c r="H5" s="44"/>
      <c r="I5" s="44"/>
      <c r="J5" s="53" t="s">
        <v>393</v>
      </c>
      <c r="K5" s="56">
        <f>'Cover Page'!D33</f>
        <v>0</v>
      </c>
    </row>
    <row r="6" spans="8:11" ht="15">
      <c r="H6" s="44"/>
      <c r="I6" s="44"/>
      <c r="J6" s="44" t="s">
        <v>10</v>
      </c>
      <c r="K6" s="56">
        <f>'Cover Page'!D35</f>
        <v>0</v>
      </c>
    </row>
    <row r="7" spans="1:11" ht="15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2" ht="15">
      <c r="A8" s="16" t="s">
        <v>228</v>
      </c>
      <c r="B8" s="58" t="s">
        <v>394</v>
      </c>
    </row>
    <row r="10" spans="2:7" ht="15">
      <c r="B10" s="16" t="s">
        <v>395</v>
      </c>
      <c r="F10" s="70">
        <v>0</v>
      </c>
      <c r="G10" s="79"/>
    </row>
    <row r="11" spans="2:7" ht="15">
      <c r="B11" s="16" t="s">
        <v>396</v>
      </c>
      <c r="C11" s="32" t="s">
        <v>580</v>
      </c>
      <c r="F11" s="9"/>
      <c r="G11" s="47"/>
    </row>
    <row r="12" spans="2:7" ht="15">
      <c r="B12" s="9"/>
      <c r="C12" s="9"/>
      <c r="D12" s="9"/>
      <c r="F12" s="9"/>
      <c r="G12" s="47"/>
    </row>
    <row r="13" spans="2:7" ht="15">
      <c r="B13" s="80"/>
      <c r="C13" s="80"/>
      <c r="D13" s="80"/>
      <c r="F13" s="9"/>
      <c r="G13" s="47"/>
    </row>
    <row r="14" spans="2:9" ht="15">
      <c r="B14" s="16" t="s">
        <v>398</v>
      </c>
      <c r="H14" s="70">
        <f>SUM(F10:F13)</f>
        <v>0</v>
      </c>
      <c r="I14" s="79"/>
    </row>
    <row r="16" spans="1:2" ht="15">
      <c r="A16" s="16" t="s">
        <v>232</v>
      </c>
      <c r="B16" s="58" t="s">
        <v>399</v>
      </c>
    </row>
    <row r="18" ht="15">
      <c r="B18" s="16" t="s">
        <v>400</v>
      </c>
    </row>
    <row r="19" spans="2:7" ht="15">
      <c r="B19" s="16" t="s">
        <v>396</v>
      </c>
      <c r="F19" s="9"/>
      <c r="G19" s="47"/>
    </row>
    <row r="20" spans="2:7" ht="15">
      <c r="B20" s="16" t="s">
        <v>397</v>
      </c>
      <c r="F20" s="9"/>
      <c r="G20" s="47"/>
    </row>
    <row r="21" spans="2:7" ht="15">
      <c r="B21" s="16" t="s">
        <v>397</v>
      </c>
      <c r="F21" s="9"/>
      <c r="G21" s="47"/>
    </row>
    <row r="22" spans="2:9" ht="15">
      <c r="B22" s="16" t="s">
        <v>401</v>
      </c>
      <c r="H22" s="70">
        <f>SUM(F19:F21)</f>
        <v>0</v>
      </c>
      <c r="I22" s="79"/>
    </row>
    <row r="24" spans="1:10" ht="15">
      <c r="A24" s="16" t="s">
        <v>240</v>
      </c>
      <c r="B24" s="58" t="s">
        <v>402</v>
      </c>
      <c r="J24" s="70">
        <f>SUM(H14:H22)</f>
        <v>0</v>
      </c>
    </row>
    <row r="26" spans="1:10" ht="15">
      <c r="A26" s="16" t="s">
        <v>254</v>
      </c>
      <c r="B26" s="57" t="s">
        <v>403</v>
      </c>
      <c r="J26" s="70">
        <v>0</v>
      </c>
    </row>
    <row r="28" spans="1:10" ht="15">
      <c r="A28" s="16" t="s">
        <v>257</v>
      </c>
      <c r="B28" s="58" t="s">
        <v>404</v>
      </c>
      <c r="J28" s="70">
        <f>SUM(J24:J26)</f>
        <v>0</v>
      </c>
    </row>
    <row r="30" spans="1:2" ht="15">
      <c r="A30" s="16" t="s">
        <v>259</v>
      </c>
      <c r="B30" s="57" t="s">
        <v>405</v>
      </c>
    </row>
    <row r="31" ht="15">
      <c r="B31" s="16" t="s">
        <v>406</v>
      </c>
    </row>
    <row r="32" spans="2:7" ht="15">
      <c r="B32" s="16" t="s">
        <v>407</v>
      </c>
      <c r="F32" s="71">
        <v>0</v>
      </c>
      <c r="G32" s="79"/>
    </row>
    <row r="33" spans="2:7" ht="15">
      <c r="B33" s="16" t="s">
        <v>408</v>
      </c>
      <c r="F33" s="69"/>
      <c r="G33" s="47"/>
    </row>
    <row r="34" spans="2:6" ht="15">
      <c r="B34" s="16" t="s">
        <v>409</v>
      </c>
      <c r="F34" s="74"/>
    </row>
    <row r="35" spans="2:7" ht="15">
      <c r="B35" s="16" t="s">
        <v>407</v>
      </c>
      <c r="F35" s="69"/>
      <c r="G35" s="47"/>
    </row>
    <row r="36" spans="2:7" ht="15">
      <c r="B36" s="16" t="s">
        <v>408</v>
      </c>
      <c r="F36" s="69"/>
      <c r="G36" s="47"/>
    </row>
    <row r="37" spans="2:7" ht="15">
      <c r="B37" s="16" t="s">
        <v>410</v>
      </c>
      <c r="F37" s="69"/>
      <c r="G37" s="47"/>
    </row>
    <row r="38" spans="2:7" ht="15">
      <c r="B38" s="16" t="s">
        <v>411</v>
      </c>
      <c r="F38" s="69"/>
      <c r="G38" s="47"/>
    </row>
    <row r="39" spans="2:6" ht="15">
      <c r="B39" s="16" t="s">
        <v>412</v>
      </c>
      <c r="F39" s="74"/>
    </row>
    <row r="40" spans="2:7" ht="15">
      <c r="B40" s="16" t="s">
        <v>413</v>
      </c>
      <c r="F40" s="69"/>
      <c r="G40" s="47"/>
    </row>
    <row r="41" spans="2:7" ht="15">
      <c r="B41" s="16" t="s">
        <v>414</v>
      </c>
      <c r="F41" s="69"/>
      <c r="G41" s="47"/>
    </row>
    <row r="42" spans="2:7" ht="15">
      <c r="B42" s="16" t="s">
        <v>415</v>
      </c>
      <c r="F42" s="69"/>
      <c r="G42" s="47"/>
    </row>
    <row r="43" spans="2:7" ht="15">
      <c r="B43" s="16" t="s">
        <v>397</v>
      </c>
      <c r="F43" s="69"/>
      <c r="G43" s="47"/>
    </row>
    <row r="44" spans="2:7" ht="15">
      <c r="B44" s="16" t="s">
        <v>397</v>
      </c>
      <c r="F44" s="69"/>
      <c r="G44" s="47"/>
    </row>
    <row r="45" spans="2:9" ht="15">
      <c r="B45" s="16" t="s">
        <v>416</v>
      </c>
      <c r="H45" s="70">
        <f>SUM(F32:F44)</f>
        <v>0</v>
      </c>
      <c r="I45" s="79"/>
    </row>
    <row r="47" spans="1:2" ht="15">
      <c r="A47" s="16" t="s">
        <v>262</v>
      </c>
      <c r="B47" s="58" t="s">
        <v>417</v>
      </c>
    </row>
    <row r="48" spans="2:7" ht="15">
      <c r="B48" s="16" t="s">
        <v>418</v>
      </c>
      <c r="F48" s="70">
        <v>0</v>
      </c>
      <c r="G48" s="79"/>
    </row>
    <row r="49" spans="2:7" ht="15">
      <c r="B49" s="16" t="s">
        <v>397</v>
      </c>
      <c r="F49" s="9"/>
      <c r="G49" s="47"/>
    </row>
    <row r="50" spans="2:7" ht="15">
      <c r="B50" s="16" t="s">
        <v>397</v>
      </c>
      <c r="F50" s="9"/>
      <c r="G50" s="47"/>
    </row>
    <row r="51" spans="2:9" ht="15">
      <c r="B51" s="16" t="s">
        <v>419</v>
      </c>
      <c r="H51" s="70">
        <v>0</v>
      </c>
      <c r="I51" s="79"/>
    </row>
    <row r="53" spans="1:10" ht="15">
      <c r="A53" s="16" t="s">
        <v>420</v>
      </c>
      <c r="B53" s="58" t="s">
        <v>421</v>
      </c>
      <c r="J53" s="70">
        <v>0</v>
      </c>
    </row>
    <row r="55" spans="1:10" ht="15.75" thickBot="1">
      <c r="A55" s="16" t="s">
        <v>422</v>
      </c>
      <c r="B55" s="58" t="s">
        <v>423</v>
      </c>
      <c r="J55" s="72">
        <f>SUM(J28:J53)</f>
        <v>0</v>
      </c>
    </row>
    <row r="56" ht="15.75" thickTop="1"/>
    <row r="57" spans="1:11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2:11" ht="15">
      <c r="B58" s="65"/>
      <c r="G58" s="182" t="str">
        <f>Certification!F49</f>
        <v>As Submitted by Provider</v>
      </c>
      <c r="H58" s="182"/>
      <c r="I58" s="182"/>
      <c r="J58" s="182"/>
      <c r="K58" s="44" t="s">
        <v>565</v>
      </c>
    </row>
  </sheetData>
  <sheetProtection password="DA7C" sheet="1"/>
  <mergeCells count="1">
    <mergeCell ref="G58:J58"/>
  </mergeCells>
  <printOptions horizontalCentered="1"/>
  <pageMargins left="0" right="0" top="0" bottom="0" header="0.5" footer="0.5"/>
  <pageSetup fitToHeight="1" fitToWidth="1" horizontalDpi="300" verticalDpi="300" orientation="portrait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F48"/>
  <sheetViews>
    <sheetView showGridLines="0" showRowColHeaders="0" showZeros="0" zoomScalePageLayoutView="0" workbookViewId="0" topLeftCell="A1">
      <selection activeCell="E9" sqref="E9"/>
    </sheetView>
  </sheetViews>
  <sheetFormatPr defaultColWidth="9.00390625" defaultRowHeight="15.75"/>
  <cols>
    <col min="1" max="1" width="51.75390625" style="16" customWidth="1"/>
    <col min="2" max="2" width="2.625" style="16" customWidth="1"/>
    <col min="3" max="3" width="12.625" style="16" customWidth="1"/>
    <col min="4" max="4" width="5.125" style="16" customWidth="1"/>
    <col min="5" max="5" width="12.625" style="16" customWidth="1"/>
    <col min="6" max="6" width="12.125" style="16" customWidth="1"/>
    <col min="7" max="16384" width="9.00390625" style="16" customWidth="1"/>
  </cols>
  <sheetData>
    <row r="1" spans="1:6" ht="15">
      <c r="A1" s="25" t="s">
        <v>167</v>
      </c>
      <c r="B1" s="25" t="s">
        <v>167</v>
      </c>
      <c r="C1" s="25" t="s">
        <v>225</v>
      </c>
      <c r="D1" s="25" t="s">
        <v>167</v>
      </c>
      <c r="E1" s="25" t="s">
        <v>167</v>
      </c>
      <c r="F1" s="25" t="s">
        <v>167</v>
      </c>
    </row>
    <row r="3" spans="1:6" ht="15">
      <c r="A3" s="76" t="s">
        <v>424</v>
      </c>
      <c r="B3" s="43"/>
      <c r="C3" s="43"/>
      <c r="D3" s="43"/>
      <c r="E3" s="51"/>
      <c r="F3" s="77" t="s">
        <v>425</v>
      </c>
    </row>
    <row r="4" spans="5:6" ht="15">
      <c r="E4" s="44" t="s">
        <v>570</v>
      </c>
      <c r="F4" s="55">
        <f>Certification!G8</f>
        <v>0</v>
      </c>
    </row>
    <row r="5" spans="5:6" ht="15">
      <c r="E5" s="53" t="s">
        <v>393</v>
      </c>
      <c r="F5" s="56">
        <f>'Cover Page'!D33</f>
        <v>0</v>
      </c>
    </row>
    <row r="6" spans="5:6" ht="15">
      <c r="E6" s="44" t="s">
        <v>10</v>
      </c>
      <c r="F6" s="56">
        <f>'Cover Page'!D35</f>
        <v>0</v>
      </c>
    </row>
    <row r="7" spans="1:6" ht="15">
      <c r="A7" s="9"/>
      <c r="B7" s="9"/>
      <c r="C7" s="9"/>
      <c r="D7" s="9"/>
      <c r="E7" s="9"/>
      <c r="F7" s="9"/>
    </row>
    <row r="8" spans="1:6" ht="15">
      <c r="A8" s="47"/>
      <c r="B8" s="47"/>
      <c r="C8" s="47"/>
      <c r="D8" s="47"/>
      <c r="E8" s="47"/>
      <c r="F8" s="47"/>
    </row>
    <row r="9" spans="1:5" ht="15">
      <c r="A9" s="16" t="s">
        <v>426</v>
      </c>
      <c r="E9" s="71">
        <v>0</v>
      </c>
    </row>
    <row r="11" ht="15">
      <c r="A11" s="16" t="s">
        <v>427</v>
      </c>
    </row>
    <row r="13" spans="1:3" ht="15">
      <c r="A13" s="9"/>
      <c r="C13" s="71">
        <v>0</v>
      </c>
    </row>
    <row r="15" spans="1:3" ht="15">
      <c r="A15" s="9"/>
      <c r="C15" s="9"/>
    </row>
    <row r="17" spans="1:5" ht="15">
      <c r="A17" s="9"/>
      <c r="C17" s="9"/>
      <c r="E17" s="71">
        <v>0</v>
      </c>
    </row>
    <row r="19" ht="15">
      <c r="A19" s="16" t="s">
        <v>428</v>
      </c>
    </row>
    <row r="21" ht="15">
      <c r="A21" s="16" t="s">
        <v>429</v>
      </c>
    </row>
    <row r="23" spans="1:3" ht="15">
      <c r="A23" s="9"/>
      <c r="C23" s="70">
        <v>0</v>
      </c>
    </row>
    <row r="25" spans="1:3" ht="15">
      <c r="A25" s="9"/>
      <c r="C25" s="9"/>
    </row>
    <row r="27" spans="1:3" ht="15">
      <c r="A27" s="9"/>
      <c r="C27" s="9"/>
    </row>
    <row r="29" spans="1:5" ht="15">
      <c r="A29" s="16" t="s">
        <v>430</v>
      </c>
      <c r="E29" s="70">
        <v>0</v>
      </c>
    </row>
    <row r="31" spans="1:5" ht="15.75" thickBot="1">
      <c r="A31" s="16" t="s">
        <v>431</v>
      </c>
      <c r="E31" s="78">
        <f>SUM(E9:E29)</f>
        <v>0</v>
      </c>
    </row>
    <row r="32" ht="15.75" thickTop="1"/>
    <row r="47" spans="1:6" ht="15">
      <c r="A47" s="9"/>
      <c r="B47" s="9"/>
      <c r="C47" s="9"/>
      <c r="D47" s="9"/>
      <c r="E47" s="9"/>
      <c r="F47" s="9"/>
    </row>
    <row r="48" spans="1:6" ht="15">
      <c r="A48" s="65"/>
      <c r="B48" s="182" t="str">
        <f>Certification!F49</f>
        <v>As Submitted by Provider</v>
      </c>
      <c r="C48" s="182"/>
      <c r="D48" s="182"/>
      <c r="E48" s="182"/>
      <c r="F48" s="44" t="s">
        <v>574</v>
      </c>
    </row>
  </sheetData>
  <sheetProtection password="DA7C" sheet="1"/>
  <mergeCells count="1">
    <mergeCell ref="B48:E48"/>
  </mergeCells>
  <printOptions horizontalCentered="1"/>
  <pageMargins left="0" right="0" top="0" bottom="0" header="0.5" footer="0.5"/>
  <pageSetup fitToHeight="1" fitToWidth="1" horizontalDpi="300" verticalDpi="3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40"/>
  <sheetViews>
    <sheetView showGridLines="0" showRowColHeaders="0" zoomScalePageLayoutView="0" workbookViewId="0" topLeftCell="A1">
      <selection activeCell="A1" sqref="A1:H1"/>
    </sheetView>
  </sheetViews>
  <sheetFormatPr defaultColWidth="9.00390625" defaultRowHeight="15.75"/>
  <cols>
    <col min="1" max="1" width="9.00390625" style="16" customWidth="1"/>
    <col min="2" max="2" width="14.00390625" style="25" bestFit="1" customWidth="1"/>
    <col min="3" max="7" width="9.00390625" style="16" customWidth="1"/>
    <col min="8" max="8" width="13.875" style="25" bestFit="1" customWidth="1"/>
    <col min="9" max="16384" width="9.00390625" style="16" customWidth="1"/>
  </cols>
  <sheetData>
    <row r="1" spans="1:8" ht="15">
      <c r="A1" s="157" t="s">
        <v>518</v>
      </c>
      <c r="B1" s="157"/>
      <c r="C1" s="157"/>
      <c r="D1" s="157"/>
      <c r="E1" s="157"/>
      <c r="F1" s="157"/>
      <c r="G1" s="157"/>
      <c r="H1" s="157"/>
    </row>
    <row r="2" spans="1:8" ht="15">
      <c r="A2" s="23"/>
      <c r="B2" s="23"/>
      <c r="C2" s="23"/>
      <c r="D2" s="23"/>
      <c r="E2" s="23"/>
      <c r="F2" s="23"/>
      <c r="G2" s="23"/>
      <c r="H2" s="23"/>
    </row>
    <row r="3" spans="1:8" ht="42.75" customHeight="1">
      <c r="A3" s="23"/>
      <c r="B3" s="23" t="s">
        <v>519</v>
      </c>
      <c r="C3" s="26"/>
      <c r="G3" s="27"/>
      <c r="H3" s="27" t="s">
        <v>539</v>
      </c>
    </row>
    <row r="4" ht="15">
      <c r="A4" s="26"/>
    </row>
    <row r="5" ht="15">
      <c r="A5" s="28"/>
    </row>
    <row r="6" spans="1:8" ht="15">
      <c r="A6" s="28"/>
      <c r="C6" s="29" t="s">
        <v>8</v>
      </c>
      <c r="H6" s="23">
        <v>4</v>
      </c>
    </row>
    <row r="7" ht="15">
      <c r="A7" s="28"/>
    </row>
    <row r="8" spans="1:8" ht="15">
      <c r="A8" s="28"/>
      <c r="C8" s="29" t="s">
        <v>18</v>
      </c>
      <c r="H8" s="25">
        <v>5</v>
      </c>
    </row>
    <row r="9" ht="15">
      <c r="A9" s="28"/>
    </row>
    <row r="10" spans="1:3" ht="15">
      <c r="A10" s="28"/>
      <c r="B10" s="23" t="s">
        <v>520</v>
      </c>
      <c r="C10" s="29" t="s">
        <v>521</v>
      </c>
    </row>
    <row r="11" spans="1:8" ht="15">
      <c r="A11" s="28"/>
      <c r="C11" s="29" t="s">
        <v>540</v>
      </c>
      <c r="H11" s="25">
        <v>6</v>
      </c>
    </row>
    <row r="12" ht="15">
      <c r="A12" s="28"/>
    </row>
    <row r="13" spans="1:8" ht="15">
      <c r="A13" s="28"/>
      <c r="B13" s="23" t="s">
        <v>522</v>
      </c>
      <c r="C13" s="29" t="s">
        <v>523</v>
      </c>
      <c r="D13" s="28"/>
      <c r="H13" s="25">
        <v>10</v>
      </c>
    </row>
    <row r="14" spans="1:3" ht="15">
      <c r="A14" s="28"/>
      <c r="C14" s="30"/>
    </row>
    <row r="15" spans="1:8" ht="15">
      <c r="A15" s="28"/>
      <c r="B15" s="23" t="s">
        <v>524</v>
      </c>
      <c r="C15" s="29" t="s">
        <v>169</v>
      </c>
      <c r="D15" s="28"/>
      <c r="H15" s="25">
        <v>12</v>
      </c>
    </row>
    <row r="16" ht="15">
      <c r="A16" s="28"/>
    </row>
    <row r="17" spans="1:3" ht="15">
      <c r="A17" s="28"/>
      <c r="B17" s="23" t="s">
        <v>525</v>
      </c>
      <c r="C17" s="29" t="s">
        <v>526</v>
      </c>
    </row>
    <row r="18" spans="1:8" ht="15">
      <c r="A18" s="28"/>
      <c r="C18" s="29" t="s">
        <v>527</v>
      </c>
      <c r="H18" s="25">
        <v>14</v>
      </c>
    </row>
    <row r="19" ht="15">
      <c r="A19" s="28"/>
    </row>
    <row r="20" spans="1:8" ht="15">
      <c r="A20" s="28"/>
      <c r="B20" s="23" t="s">
        <v>528</v>
      </c>
      <c r="C20" s="29" t="s">
        <v>529</v>
      </c>
      <c r="H20" s="25">
        <v>16</v>
      </c>
    </row>
    <row r="21" ht="15">
      <c r="A21" s="28"/>
    </row>
    <row r="22" spans="1:3" ht="15">
      <c r="A22" s="23"/>
      <c r="B22" s="23" t="s">
        <v>530</v>
      </c>
      <c r="C22" s="29" t="s">
        <v>531</v>
      </c>
    </row>
    <row r="23" spans="1:8" ht="15">
      <c r="A23" s="31"/>
      <c r="C23" s="29" t="s">
        <v>532</v>
      </c>
      <c r="H23" s="25">
        <v>17</v>
      </c>
    </row>
    <row r="24" ht="15">
      <c r="A24" s="28"/>
    </row>
    <row r="25" spans="1:3" ht="15">
      <c r="A25" s="28"/>
      <c r="B25" s="23" t="s">
        <v>533</v>
      </c>
      <c r="C25" s="29" t="s">
        <v>534</v>
      </c>
    </row>
    <row r="26" spans="1:8" ht="15">
      <c r="A26" s="28"/>
      <c r="C26" s="29" t="s">
        <v>535</v>
      </c>
      <c r="H26" s="25">
        <v>20</v>
      </c>
    </row>
    <row r="27" ht="15">
      <c r="A27" s="28"/>
    </row>
    <row r="28" spans="1:3" ht="15">
      <c r="A28" s="28"/>
      <c r="C28" s="29" t="s">
        <v>536</v>
      </c>
    </row>
    <row r="29" spans="1:3" ht="15">
      <c r="A29" s="28"/>
      <c r="C29" s="29" t="s">
        <v>537</v>
      </c>
    </row>
    <row r="30" spans="1:8" ht="15">
      <c r="A30" s="28"/>
      <c r="C30" s="29" t="s">
        <v>538</v>
      </c>
      <c r="D30" s="28"/>
      <c r="H30" s="25">
        <v>21</v>
      </c>
    </row>
    <row r="31" ht="15">
      <c r="M31" s="32"/>
    </row>
    <row r="40" spans="1:8" ht="15">
      <c r="A40" s="158" t="str">
        <f>'Title Page'!A41:I41</f>
        <v>As Submitted by Provider</v>
      </c>
      <c r="B40" s="158"/>
      <c r="C40" s="158"/>
      <c r="D40" s="158"/>
      <c r="E40" s="158"/>
      <c r="F40" s="158"/>
      <c r="G40" s="158"/>
      <c r="H40" s="158"/>
    </row>
  </sheetData>
  <sheetProtection password="DA7C" sheet="1" objects="1" scenarios="1" selectLockedCells="1"/>
  <mergeCells count="2">
    <mergeCell ref="A1:H1"/>
    <mergeCell ref="A40:H40"/>
  </mergeCells>
  <printOptions/>
  <pageMargins left="0.75" right="0.75" top="1" bottom="1" header="0.5" footer="0.5"/>
  <pageSetup horizontalDpi="600" verticalDpi="600" orientation="portrait" r:id="rId1"/>
  <headerFooter alignWithMargins="0">
    <oddHeader>&amp;L&amp;"Times New Roman,Bold"&amp;11Kentucky Medicaid
Universal Cost Report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2:I58"/>
  <sheetViews>
    <sheetView showGridLines="0" showRowColHeaders="0" showZeros="0" zoomScalePageLayoutView="0" workbookViewId="0" topLeftCell="A1">
      <selection activeCell="H13" sqref="H13"/>
    </sheetView>
  </sheetViews>
  <sheetFormatPr defaultColWidth="9.00390625" defaultRowHeight="15.75"/>
  <cols>
    <col min="1" max="1" width="5.00390625" style="16" customWidth="1"/>
    <col min="2" max="2" width="21.00390625" style="16" customWidth="1"/>
    <col min="3" max="3" width="2.625" style="16" customWidth="1"/>
    <col min="4" max="4" width="13.625" style="16" customWidth="1"/>
    <col min="5" max="5" width="2.625" style="16" customWidth="1"/>
    <col min="6" max="6" width="13.625" style="16" customWidth="1"/>
    <col min="7" max="7" width="2.625" style="16" customWidth="1"/>
    <col min="8" max="9" width="13.625" style="16" customWidth="1"/>
    <col min="10" max="16384" width="9.00390625" style="16" customWidth="1"/>
  </cols>
  <sheetData>
    <row r="2" ht="15">
      <c r="I2" s="50" t="s">
        <v>432</v>
      </c>
    </row>
    <row r="3" ht="15">
      <c r="I3" s="50" t="s">
        <v>433</v>
      </c>
    </row>
    <row r="4" spans="1:9" ht="15">
      <c r="A4" s="51" t="s">
        <v>434</v>
      </c>
      <c r="B4" s="51"/>
      <c r="C4" s="51"/>
      <c r="D4" s="51"/>
      <c r="E4" s="51"/>
      <c r="F4" s="51"/>
      <c r="G4" s="51"/>
      <c r="H4" s="51"/>
      <c r="I4" s="51"/>
    </row>
    <row r="5" spans="1:9" ht="15">
      <c r="A5" s="51" t="s">
        <v>496</v>
      </c>
      <c r="B5" s="51"/>
      <c r="C5" s="51"/>
      <c r="D5" s="51"/>
      <c r="E5" s="51"/>
      <c r="F5" s="51"/>
      <c r="G5" s="51"/>
      <c r="H5" s="51"/>
      <c r="I5" s="51"/>
    </row>
    <row r="8" spans="2:9" ht="15">
      <c r="B8" s="54" t="s">
        <v>570</v>
      </c>
      <c r="C8" s="9"/>
      <c r="D8" s="55">
        <f>Certification!G8</f>
        <v>0</v>
      </c>
      <c r="E8" s="9"/>
      <c r="H8" s="44" t="s">
        <v>390</v>
      </c>
      <c r="I8" s="56">
        <f>'Cover Page'!D35</f>
        <v>0</v>
      </c>
    </row>
    <row r="9" spans="1:9" ht="15">
      <c r="A9" s="9"/>
      <c r="B9" s="9"/>
      <c r="C9" s="9"/>
      <c r="D9" s="9"/>
      <c r="E9" s="9"/>
      <c r="F9" s="9"/>
      <c r="G9" s="9"/>
      <c r="H9" s="9"/>
      <c r="I9" s="9"/>
    </row>
    <row r="11" ht="15">
      <c r="A11" s="57" t="s">
        <v>436</v>
      </c>
    </row>
    <row r="12" spans="1:2" ht="15">
      <c r="A12" s="16" t="s">
        <v>228</v>
      </c>
      <c r="B12" s="59" t="s">
        <v>437</v>
      </c>
    </row>
    <row r="13" spans="2:8" ht="15">
      <c r="B13" s="60" t="s">
        <v>438</v>
      </c>
      <c r="C13" s="60"/>
      <c r="D13" s="60"/>
      <c r="E13" s="60"/>
      <c r="H13" s="63">
        <v>0</v>
      </c>
    </row>
    <row r="14" spans="2:8" ht="15">
      <c r="B14" s="60" t="s">
        <v>439</v>
      </c>
      <c r="C14" s="60"/>
      <c r="D14" s="60"/>
      <c r="E14" s="60"/>
      <c r="H14" s="9"/>
    </row>
    <row r="15" spans="2:6" ht="15">
      <c r="B15" s="60" t="s">
        <v>440</v>
      </c>
      <c r="C15" s="60"/>
      <c r="D15" s="60"/>
      <c r="E15" s="60"/>
      <c r="F15" s="63">
        <v>0</v>
      </c>
    </row>
    <row r="16" spans="2:7" ht="15">
      <c r="B16" s="60" t="s">
        <v>441</v>
      </c>
      <c r="C16" s="60"/>
      <c r="D16" s="60"/>
      <c r="E16" s="60"/>
      <c r="F16" s="9"/>
      <c r="G16" s="47"/>
    </row>
    <row r="17" spans="2:5" ht="15">
      <c r="B17" s="60" t="s">
        <v>442</v>
      </c>
      <c r="C17" s="60"/>
      <c r="D17" s="60"/>
      <c r="E17" s="60"/>
    </row>
    <row r="18" ht="15">
      <c r="B18" s="16" t="s">
        <v>443</v>
      </c>
    </row>
    <row r="19" spans="2:8" ht="15">
      <c r="B19" s="16" t="s">
        <v>444</v>
      </c>
      <c r="F19" s="9"/>
      <c r="G19" s="47"/>
      <c r="H19" s="9"/>
    </row>
    <row r="20" spans="2:8" ht="15">
      <c r="B20" s="60" t="s">
        <v>445</v>
      </c>
      <c r="C20" s="60"/>
      <c r="D20" s="60"/>
      <c r="E20" s="60"/>
      <c r="H20" s="9"/>
    </row>
    <row r="21" spans="2:8" ht="15">
      <c r="B21" s="60" t="s">
        <v>446</v>
      </c>
      <c r="C21" s="60"/>
      <c r="D21" s="60"/>
      <c r="E21" s="60"/>
      <c r="H21" s="9"/>
    </row>
    <row r="22" spans="2:5" ht="15">
      <c r="B22" s="60" t="s">
        <v>447</v>
      </c>
      <c r="C22" s="60"/>
      <c r="D22" s="60"/>
      <c r="E22" s="60"/>
    </row>
    <row r="23" spans="2:8" ht="15">
      <c r="B23" s="9"/>
      <c r="C23" s="9"/>
      <c r="D23" s="9"/>
      <c r="E23" s="47"/>
      <c r="H23" s="9"/>
    </row>
    <row r="24" spans="2:8" ht="15">
      <c r="B24" s="9"/>
      <c r="C24" s="9"/>
      <c r="D24" s="9"/>
      <c r="E24" s="47"/>
      <c r="H24" s="9"/>
    </row>
    <row r="26" spans="2:9" ht="15">
      <c r="B26" s="60" t="s">
        <v>448</v>
      </c>
      <c r="C26" s="60"/>
      <c r="D26" s="60"/>
      <c r="E26" s="60"/>
      <c r="I26" s="63">
        <f>SUM(H13:H24)</f>
        <v>0</v>
      </c>
    </row>
    <row r="28" spans="1:5" ht="15">
      <c r="A28" s="16" t="s">
        <v>232</v>
      </c>
      <c r="B28" s="57" t="s">
        <v>449</v>
      </c>
      <c r="C28" s="50"/>
      <c r="D28" s="50"/>
      <c r="E28" s="50"/>
    </row>
    <row r="30" spans="6:8" ht="15">
      <c r="F30" s="25" t="s">
        <v>450</v>
      </c>
      <c r="H30" s="25" t="s">
        <v>451</v>
      </c>
    </row>
    <row r="31" spans="4:8" ht="15">
      <c r="D31" s="73" t="s">
        <v>452</v>
      </c>
      <c r="F31" s="73" t="s">
        <v>453</v>
      </c>
      <c r="H31" s="73" t="s">
        <v>454</v>
      </c>
    </row>
    <row r="32" spans="2:8" ht="15">
      <c r="B32" s="60" t="s">
        <v>455</v>
      </c>
      <c r="D32" s="63">
        <v>0</v>
      </c>
      <c r="F32" s="47"/>
      <c r="H32" s="63">
        <f>D32</f>
        <v>0</v>
      </c>
    </row>
    <row r="33" spans="2:8" ht="15">
      <c r="B33" s="60" t="s">
        <v>456</v>
      </c>
      <c r="D33" s="9"/>
      <c r="F33" s="63">
        <v>0</v>
      </c>
      <c r="H33" s="9">
        <f>SUM(D33:F33)</f>
        <v>0</v>
      </c>
    </row>
    <row r="34" spans="2:8" ht="15">
      <c r="B34" s="60" t="s">
        <v>457</v>
      </c>
      <c r="D34" s="9"/>
      <c r="F34" s="9"/>
      <c r="H34" s="9">
        <f>SUM(D34:F34)</f>
        <v>0</v>
      </c>
    </row>
    <row r="35" spans="2:8" ht="15">
      <c r="B35" s="60" t="s">
        <v>458</v>
      </c>
      <c r="D35" s="9"/>
      <c r="F35" s="9"/>
      <c r="H35" s="9">
        <f>SUM(D35:F35)</f>
        <v>0</v>
      </c>
    </row>
    <row r="36" spans="2:8" ht="15">
      <c r="B36" s="60" t="s">
        <v>459</v>
      </c>
      <c r="D36" s="9"/>
      <c r="F36" s="9"/>
      <c r="H36" s="9">
        <f>SUM(D36:F36)</f>
        <v>0</v>
      </c>
    </row>
    <row r="37" spans="2:8" ht="15">
      <c r="B37" s="60" t="s">
        <v>460</v>
      </c>
      <c r="D37" s="9"/>
      <c r="F37" s="9"/>
      <c r="H37" s="9">
        <f>SUM(D37:F37)</f>
        <v>0</v>
      </c>
    </row>
    <row r="38" ht="15">
      <c r="B38" s="25" t="s">
        <v>461</v>
      </c>
    </row>
    <row r="39" spans="2:8" ht="15">
      <c r="B39" s="9"/>
      <c r="D39" s="9"/>
      <c r="F39" s="9"/>
      <c r="H39" s="9">
        <f>SUM(D39:F39)</f>
        <v>0</v>
      </c>
    </row>
    <row r="40" spans="2:8" ht="15">
      <c r="B40" s="9"/>
      <c r="D40" s="9"/>
      <c r="F40" s="9"/>
      <c r="H40" s="9">
        <f>SUM(D40:F40)</f>
        <v>0</v>
      </c>
    </row>
    <row r="42" spans="2:9" ht="15">
      <c r="B42" s="60" t="s">
        <v>462</v>
      </c>
      <c r="I42" s="63">
        <f>SUM(H32:H40)</f>
        <v>0</v>
      </c>
    </row>
    <row r="44" spans="1:2" ht="15">
      <c r="A44" s="16" t="s">
        <v>240</v>
      </c>
      <c r="B44" s="57" t="s">
        <v>463</v>
      </c>
    </row>
    <row r="46" spans="2:8" ht="15">
      <c r="B46" s="60" t="s">
        <v>464</v>
      </c>
      <c r="H46" s="63">
        <v>0</v>
      </c>
    </row>
    <row r="47" spans="2:8" ht="15">
      <c r="B47" s="60" t="s">
        <v>465</v>
      </c>
      <c r="H47" s="9"/>
    </row>
    <row r="48" spans="2:8" ht="15">
      <c r="B48" s="60" t="s">
        <v>466</v>
      </c>
      <c r="H48" s="9"/>
    </row>
    <row r="49" spans="2:8" ht="15">
      <c r="B49" s="60" t="s">
        <v>467</v>
      </c>
      <c r="C49" s="9"/>
      <c r="D49" s="9"/>
      <c r="H49" s="9"/>
    </row>
    <row r="50" spans="2:8" ht="15">
      <c r="B50" s="9"/>
      <c r="C50" s="9"/>
      <c r="D50" s="9"/>
      <c r="H50" s="9"/>
    </row>
    <row r="52" spans="2:9" ht="15">
      <c r="B52" s="60" t="s">
        <v>468</v>
      </c>
      <c r="I52" s="63">
        <f>SUM(H46:H50)</f>
        <v>0</v>
      </c>
    </row>
    <row r="54" spans="1:9" ht="15.75" thickBot="1">
      <c r="A54" s="59" t="s">
        <v>469</v>
      </c>
      <c r="I54" s="64">
        <f>SUM(I26:I52)</f>
        <v>0</v>
      </c>
    </row>
    <row r="55" ht="15.75" thickTop="1"/>
    <row r="56" spans="1:9" ht="15">
      <c r="A56" s="9"/>
      <c r="B56" s="9"/>
      <c r="C56" s="9"/>
      <c r="D56" s="9"/>
      <c r="E56" s="9"/>
      <c r="F56" s="9"/>
      <c r="G56" s="9"/>
      <c r="H56" s="9"/>
      <c r="I56" s="9"/>
    </row>
    <row r="57" spans="2:9" ht="15">
      <c r="B57" s="65"/>
      <c r="F57" s="182" t="str">
        <f>Certification!F49</f>
        <v>As Submitted by Provider</v>
      </c>
      <c r="G57" s="182"/>
      <c r="H57" s="182"/>
      <c r="I57" s="44" t="s">
        <v>566</v>
      </c>
    </row>
    <row r="58" ht="15">
      <c r="A58" s="60"/>
    </row>
  </sheetData>
  <sheetProtection password="DA7C" sheet="1"/>
  <mergeCells count="1">
    <mergeCell ref="F57:H57"/>
  </mergeCells>
  <printOptions horizontalCentered="1"/>
  <pageMargins left="0" right="0" top="0" bottom="0" header="0.5" footer="0.5"/>
  <pageSetup fitToHeight="1" fitToWidth="1" horizontalDpi="300" verticalDpi="300" orientation="portrait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2:H56"/>
  <sheetViews>
    <sheetView showGridLines="0" showRowColHeaders="0" showZeros="0" zoomScalePageLayoutView="0" workbookViewId="0" topLeftCell="A1">
      <selection activeCell="D13" sqref="D13"/>
    </sheetView>
  </sheetViews>
  <sheetFormatPr defaultColWidth="9.00390625" defaultRowHeight="15.75"/>
  <cols>
    <col min="1" max="1" width="5.375" style="16" customWidth="1"/>
    <col min="2" max="2" width="30.50390625" style="16" customWidth="1"/>
    <col min="3" max="3" width="2.625" style="16" customWidth="1"/>
    <col min="4" max="6" width="13.625" style="16" customWidth="1"/>
    <col min="7" max="16384" width="9.00390625" style="16" customWidth="1"/>
  </cols>
  <sheetData>
    <row r="2" ht="15">
      <c r="F2" s="50" t="s">
        <v>432</v>
      </c>
    </row>
    <row r="3" ht="15">
      <c r="F3" s="50" t="s">
        <v>433</v>
      </c>
    </row>
    <row r="4" spans="1:8" ht="15">
      <c r="A4" s="51" t="s">
        <v>434</v>
      </c>
      <c r="B4" s="51"/>
      <c r="C4" s="51"/>
      <c r="D4" s="51"/>
      <c r="E4" s="51"/>
      <c r="F4" s="51"/>
      <c r="G4" s="51"/>
      <c r="H4" s="51"/>
    </row>
    <row r="5" spans="1:8" ht="15">
      <c r="A5" s="51" t="s">
        <v>496</v>
      </c>
      <c r="B5" s="51"/>
      <c r="C5" s="51"/>
      <c r="D5" s="51"/>
      <c r="E5" s="51"/>
      <c r="F5" s="51"/>
      <c r="G5" s="51"/>
      <c r="H5" s="51"/>
    </row>
    <row r="6" ht="15">
      <c r="B6" s="52"/>
    </row>
    <row r="7" ht="15">
      <c r="B7" s="53"/>
    </row>
    <row r="8" spans="2:6" ht="15">
      <c r="B8" s="54" t="s">
        <v>575</v>
      </c>
      <c r="C8" s="55">
        <f>Certification!G8</f>
        <v>0</v>
      </c>
      <c r="D8" s="9">
        <f>Certification!G8</f>
        <v>0</v>
      </c>
      <c r="E8" s="44" t="s">
        <v>390</v>
      </c>
      <c r="F8" s="56">
        <f>'Cover Page'!D35</f>
        <v>0</v>
      </c>
    </row>
    <row r="9" spans="1:6" ht="15">
      <c r="A9" s="9"/>
      <c r="B9" s="9"/>
      <c r="C9" s="9"/>
      <c r="D9" s="9"/>
      <c r="E9" s="9"/>
      <c r="F9" s="9"/>
    </row>
    <row r="11" ht="15">
      <c r="A11" s="57" t="s">
        <v>470</v>
      </c>
    </row>
    <row r="12" spans="1:3" ht="15">
      <c r="A12" s="16" t="s">
        <v>228</v>
      </c>
      <c r="B12" s="58" t="s">
        <v>471</v>
      </c>
      <c r="C12" s="59"/>
    </row>
    <row r="13" spans="2:6" ht="15">
      <c r="B13" s="60" t="s">
        <v>472</v>
      </c>
      <c r="C13" s="60"/>
      <c r="D13" s="61">
        <v>0</v>
      </c>
      <c r="E13" s="60"/>
      <c r="F13" s="60"/>
    </row>
    <row r="14" spans="2:6" ht="15">
      <c r="B14" s="60" t="s">
        <v>473</v>
      </c>
      <c r="C14" s="60"/>
      <c r="D14" s="60"/>
      <c r="E14" s="60"/>
      <c r="F14" s="60"/>
    </row>
    <row r="15" spans="2:6" ht="15">
      <c r="B15" s="16" t="s">
        <v>474</v>
      </c>
      <c r="D15" s="62"/>
      <c r="E15" s="60"/>
      <c r="F15" s="60"/>
    </row>
    <row r="16" spans="2:6" ht="15">
      <c r="B16" s="60" t="s">
        <v>475</v>
      </c>
      <c r="C16" s="60"/>
      <c r="D16" s="60"/>
      <c r="E16" s="60"/>
      <c r="F16" s="60"/>
    </row>
    <row r="17" spans="2:6" ht="15">
      <c r="B17" s="16" t="s">
        <v>474</v>
      </c>
      <c r="D17" s="62"/>
      <c r="E17" s="60"/>
      <c r="F17" s="60"/>
    </row>
    <row r="18" spans="2:6" ht="15">
      <c r="B18" s="60" t="s">
        <v>476</v>
      </c>
      <c r="C18" s="60"/>
      <c r="D18" s="60"/>
      <c r="E18" s="60"/>
      <c r="F18" s="60"/>
    </row>
    <row r="19" spans="2:6" ht="15">
      <c r="B19" s="16" t="s">
        <v>477</v>
      </c>
      <c r="D19" s="62"/>
      <c r="E19" s="60"/>
      <c r="F19" s="60"/>
    </row>
    <row r="20" spans="2:6" ht="15">
      <c r="B20" s="60" t="s">
        <v>478</v>
      </c>
      <c r="C20" s="60"/>
      <c r="D20" s="62"/>
      <c r="E20" s="60"/>
      <c r="F20" s="60"/>
    </row>
    <row r="21" spans="2:6" ht="15">
      <c r="B21" s="60" t="s">
        <v>479</v>
      </c>
      <c r="C21" s="60"/>
      <c r="D21" s="62"/>
      <c r="E21" s="60"/>
      <c r="F21" s="60"/>
    </row>
    <row r="22" spans="2:6" ht="15">
      <c r="B22" s="60" t="s">
        <v>480</v>
      </c>
      <c r="C22" s="60"/>
      <c r="D22" s="62"/>
      <c r="E22" s="60"/>
      <c r="F22" s="60"/>
    </row>
    <row r="23" spans="2:6" ht="15">
      <c r="B23" s="60" t="s">
        <v>481</v>
      </c>
      <c r="C23" s="60"/>
      <c r="D23" s="60"/>
      <c r="E23" s="60"/>
      <c r="F23" s="60"/>
    </row>
    <row r="24" spans="2:4" ht="15">
      <c r="B24" s="16" t="s">
        <v>482</v>
      </c>
      <c r="D24" s="9"/>
    </row>
    <row r="25" spans="2:4" ht="15">
      <c r="B25" s="9"/>
      <c r="D25" s="9"/>
    </row>
    <row r="27" spans="2:5" ht="15">
      <c r="B27" s="60" t="s">
        <v>483</v>
      </c>
      <c r="E27" s="63">
        <f>SUM(D13:D25)</f>
        <v>0</v>
      </c>
    </row>
    <row r="29" spans="1:2" ht="15">
      <c r="A29" s="16" t="s">
        <v>232</v>
      </c>
      <c r="B29" s="57" t="s">
        <v>484</v>
      </c>
    </row>
    <row r="30" ht="15">
      <c r="B30" s="60" t="s">
        <v>485</v>
      </c>
    </row>
    <row r="31" spans="2:4" ht="15">
      <c r="B31" s="16" t="s">
        <v>474</v>
      </c>
      <c r="D31" s="63">
        <v>0</v>
      </c>
    </row>
    <row r="32" ht="15">
      <c r="B32" s="60" t="s">
        <v>486</v>
      </c>
    </row>
    <row r="33" spans="2:4" ht="15">
      <c r="B33" s="16" t="s">
        <v>474</v>
      </c>
      <c r="D33" s="9"/>
    </row>
    <row r="34" spans="2:4" ht="15">
      <c r="B34" s="16" t="s">
        <v>487</v>
      </c>
      <c r="D34" s="9"/>
    </row>
    <row r="35" ht="15">
      <c r="B35" s="16" t="s">
        <v>488</v>
      </c>
    </row>
    <row r="36" spans="2:4" ht="15">
      <c r="B36" s="16" t="s">
        <v>482</v>
      </c>
      <c r="D36" s="9"/>
    </row>
    <row r="37" spans="2:4" ht="15">
      <c r="B37" s="9"/>
      <c r="D37" s="9"/>
    </row>
    <row r="39" spans="2:5" ht="15">
      <c r="B39" s="60" t="s">
        <v>489</v>
      </c>
      <c r="E39" s="63">
        <v>0</v>
      </c>
    </row>
    <row r="40" ht="15">
      <c r="F40" s="63">
        <f>E27</f>
        <v>0</v>
      </c>
    </row>
    <row r="42" ht="15">
      <c r="A42" s="57" t="s">
        <v>490</v>
      </c>
    </row>
    <row r="43" spans="2:5" ht="15">
      <c r="B43" s="60" t="s">
        <v>491</v>
      </c>
      <c r="E43" s="63">
        <v>0</v>
      </c>
    </row>
    <row r="44" spans="2:5" ht="15">
      <c r="B44" s="60" t="s">
        <v>492</v>
      </c>
      <c r="E44" s="9"/>
    </row>
    <row r="45" spans="2:5" ht="15">
      <c r="B45" s="9"/>
      <c r="E45" s="9"/>
    </row>
    <row r="46" spans="2:5" ht="15">
      <c r="B46" s="60" t="s">
        <v>493</v>
      </c>
      <c r="E46" s="9"/>
    </row>
    <row r="48" spans="2:6" ht="15">
      <c r="B48" s="16" t="s">
        <v>494</v>
      </c>
      <c r="F48" s="63">
        <f>SUM(E43:E46)</f>
        <v>0</v>
      </c>
    </row>
    <row r="50" spans="1:6" ht="15.75" thickBot="1">
      <c r="A50" s="59" t="s">
        <v>495</v>
      </c>
      <c r="F50" s="64">
        <f>SUM(F40:F48)</f>
        <v>0</v>
      </c>
    </row>
    <row r="51" ht="15.75" thickTop="1"/>
    <row r="54" spans="1:6" ht="15">
      <c r="A54" s="9"/>
      <c r="B54" s="9"/>
      <c r="C54" s="9"/>
      <c r="D54" s="9"/>
      <c r="E54" s="9"/>
      <c r="F54" s="9"/>
    </row>
    <row r="55" spans="2:6" ht="15">
      <c r="B55" s="65"/>
      <c r="D55" s="182" t="str">
        <f>Certification!F49</f>
        <v>As Submitted by Provider</v>
      </c>
      <c r="E55" s="182"/>
      <c r="F55" s="44" t="s">
        <v>589</v>
      </c>
    </row>
    <row r="56" ht="15">
      <c r="A56" s="60"/>
    </row>
  </sheetData>
  <sheetProtection password="DA7C" sheet="1"/>
  <mergeCells count="1">
    <mergeCell ref="D55:E55"/>
  </mergeCells>
  <printOptions horizontalCentered="1"/>
  <pageMargins left="0" right="0" top="0" bottom="0" header="0.5" footer="0.5"/>
  <pageSetup fitToHeight="1" fitToWidth="1" horizontalDpi="300" verticalDpi="300" orientation="portrait" scale="9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2:I58"/>
  <sheetViews>
    <sheetView showGridLines="0" showRowColHeaders="0" showZeros="0" zoomScalePageLayoutView="0" workbookViewId="0" topLeftCell="A1">
      <selection activeCell="H13" sqref="H13"/>
    </sheetView>
  </sheetViews>
  <sheetFormatPr defaultColWidth="9.00390625" defaultRowHeight="15.75"/>
  <cols>
    <col min="1" max="1" width="5.00390625" style="16" customWidth="1"/>
    <col min="2" max="2" width="21.00390625" style="16" customWidth="1"/>
    <col min="3" max="3" width="2.625" style="16" customWidth="1"/>
    <col min="4" max="4" width="13.625" style="16" customWidth="1"/>
    <col min="5" max="5" width="2.625" style="16" customWidth="1"/>
    <col min="6" max="6" width="13.625" style="16" customWidth="1"/>
    <col min="7" max="7" width="2.625" style="16" customWidth="1"/>
    <col min="8" max="9" width="13.625" style="16" customWidth="1"/>
    <col min="10" max="16384" width="9.00390625" style="16" customWidth="1"/>
  </cols>
  <sheetData>
    <row r="2" ht="15">
      <c r="I2" s="50" t="s">
        <v>432</v>
      </c>
    </row>
    <row r="3" ht="15">
      <c r="I3" s="50" t="s">
        <v>433</v>
      </c>
    </row>
    <row r="4" spans="1:9" ht="15">
      <c r="A4" s="51" t="s">
        <v>434</v>
      </c>
      <c r="B4" s="51"/>
      <c r="C4" s="51"/>
      <c r="D4" s="51"/>
      <c r="E4" s="51"/>
      <c r="F4" s="51"/>
      <c r="G4" s="51"/>
      <c r="H4" s="51"/>
      <c r="I4" s="51"/>
    </row>
    <row r="5" spans="1:9" ht="15">
      <c r="A5" s="51" t="s">
        <v>435</v>
      </c>
      <c r="B5" s="51"/>
      <c r="C5" s="51"/>
      <c r="D5" s="51"/>
      <c r="E5" s="51"/>
      <c r="F5" s="51"/>
      <c r="G5" s="51"/>
      <c r="H5" s="51"/>
      <c r="I5" s="51"/>
    </row>
    <row r="8" spans="2:9" ht="15">
      <c r="B8" s="54" t="s">
        <v>570</v>
      </c>
      <c r="C8" s="9"/>
      <c r="D8" s="55">
        <f>Certification!G8</f>
        <v>0</v>
      </c>
      <c r="E8" s="9"/>
      <c r="H8" s="44" t="s">
        <v>390</v>
      </c>
      <c r="I8" s="56">
        <f>'Cover Page'!D35</f>
        <v>0</v>
      </c>
    </row>
    <row r="9" spans="1:9" ht="15">
      <c r="A9" s="9"/>
      <c r="B9" s="9"/>
      <c r="C9" s="9"/>
      <c r="D9" s="9"/>
      <c r="E9" s="9"/>
      <c r="F9" s="9"/>
      <c r="G9" s="9"/>
      <c r="H9" s="9"/>
      <c r="I9" s="9"/>
    </row>
    <row r="11" ht="15">
      <c r="A11" s="57" t="s">
        <v>436</v>
      </c>
    </row>
    <row r="12" spans="1:2" ht="15">
      <c r="A12" s="16" t="s">
        <v>228</v>
      </c>
      <c r="B12" s="59" t="s">
        <v>437</v>
      </c>
    </row>
    <row r="13" spans="2:8" ht="15">
      <c r="B13" s="60" t="s">
        <v>438</v>
      </c>
      <c r="C13" s="60"/>
      <c r="D13" s="60"/>
      <c r="E13" s="60"/>
      <c r="H13" s="71">
        <v>0</v>
      </c>
    </row>
    <row r="14" spans="2:8" ht="15">
      <c r="B14" s="60" t="s">
        <v>439</v>
      </c>
      <c r="C14" s="60"/>
      <c r="D14" s="60"/>
      <c r="E14" s="60"/>
      <c r="H14" s="69"/>
    </row>
    <row r="15" spans="2:8" ht="15">
      <c r="B15" s="60" t="s">
        <v>440</v>
      </c>
      <c r="C15" s="60"/>
      <c r="D15" s="60"/>
      <c r="E15" s="60"/>
      <c r="F15" s="71">
        <v>0</v>
      </c>
      <c r="H15" s="74"/>
    </row>
    <row r="16" spans="2:8" ht="15">
      <c r="B16" s="60" t="s">
        <v>441</v>
      </c>
      <c r="C16" s="60"/>
      <c r="D16" s="60"/>
      <c r="E16" s="60"/>
      <c r="F16" s="69"/>
      <c r="G16" s="47"/>
      <c r="H16" s="74"/>
    </row>
    <row r="17" spans="2:8" ht="15">
      <c r="B17" s="60" t="s">
        <v>442</v>
      </c>
      <c r="C17" s="60"/>
      <c r="D17" s="60"/>
      <c r="E17" s="60"/>
      <c r="F17" s="74"/>
      <c r="H17" s="74"/>
    </row>
    <row r="18" spans="2:8" ht="15">
      <c r="B18" s="16" t="s">
        <v>443</v>
      </c>
      <c r="F18" s="74"/>
      <c r="H18" s="74"/>
    </row>
    <row r="19" spans="2:8" ht="15">
      <c r="B19" s="16" t="s">
        <v>444</v>
      </c>
      <c r="F19" s="69"/>
      <c r="G19" s="47"/>
      <c r="H19" s="69"/>
    </row>
    <row r="20" spans="2:8" ht="15">
      <c r="B20" s="60" t="s">
        <v>445</v>
      </c>
      <c r="C20" s="60"/>
      <c r="D20" s="60"/>
      <c r="E20" s="60"/>
      <c r="H20" s="69"/>
    </row>
    <row r="21" spans="2:8" ht="15">
      <c r="B21" s="60" t="s">
        <v>446</v>
      </c>
      <c r="C21" s="60"/>
      <c r="D21" s="60"/>
      <c r="E21" s="60"/>
      <c r="H21" s="69"/>
    </row>
    <row r="22" spans="2:8" ht="15">
      <c r="B22" s="60" t="s">
        <v>447</v>
      </c>
      <c r="C22" s="60"/>
      <c r="D22" s="60"/>
      <c r="E22" s="60"/>
      <c r="H22" s="74"/>
    </row>
    <row r="23" spans="2:8" ht="15">
      <c r="B23" s="9"/>
      <c r="C23" s="9"/>
      <c r="D23" s="9"/>
      <c r="E23" s="47"/>
      <c r="H23" s="69"/>
    </row>
    <row r="24" spans="2:8" ht="15">
      <c r="B24" s="9"/>
      <c r="C24" s="9"/>
      <c r="D24" s="9"/>
      <c r="E24" s="47"/>
      <c r="H24" s="69"/>
    </row>
    <row r="26" spans="2:9" ht="15">
      <c r="B26" s="60" t="s">
        <v>448</v>
      </c>
      <c r="C26" s="60"/>
      <c r="D26" s="60"/>
      <c r="E26" s="60"/>
      <c r="I26" s="70">
        <f>SUM(H13:H24)</f>
        <v>0</v>
      </c>
    </row>
    <row r="28" spans="1:5" ht="15">
      <c r="A28" s="16" t="s">
        <v>232</v>
      </c>
      <c r="B28" s="57" t="s">
        <v>449</v>
      </c>
      <c r="C28" s="50"/>
      <c r="D28" s="50"/>
      <c r="E28" s="50"/>
    </row>
    <row r="30" spans="6:8" ht="15">
      <c r="F30" s="25" t="s">
        <v>450</v>
      </c>
      <c r="H30" s="25" t="s">
        <v>451</v>
      </c>
    </row>
    <row r="31" spans="4:8" ht="15">
      <c r="D31" s="73" t="s">
        <v>452</v>
      </c>
      <c r="F31" s="73" t="s">
        <v>453</v>
      </c>
      <c r="H31" s="73" t="s">
        <v>454</v>
      </c>
    </row>
    <row r="32" spans="2:8" ht="15">
      <c r="B32" s="60" t="s">
        <v>455</v>
      </c>
      <c r="D32" s="71">
        <v>0</v>
      </c>
      <c r="E32" s="74"/>
      <c r="F32" s="75"/>
      <c r="G32" s="74"/>
      <c r="H32" s="71">
        <f>D32</f>
        <v>0</v>
      </c>
    </row>
    <row r="33" spans="2:8" ht="15">
      <c r="B33" s="60" t="s">
        <v>456</v>
      </c>
      <c r="D33" s="69"/>
      <c r="E33" s="74"/>
      <c r="F33" s="71">
        <v>0</v>
      </c>
      <c r="G33" s="74"/>
      <c r="H33" s="69">
        <f>SUM(D33:F33)</f>
        <v>0</v>
      </c>
    </row>
    <row r="34" spans="2:8" ht="15">
      <c r="B34" s="60" t="s">
        <v>457</v>
      </c>
      <c r="D34" s="69"/>
      <c r="E34" s="74"/>
      <c r="F34" s="69"/>
      <c r="G34" s="74"/>
      <c r="H34" s="69">
        <f>SUM(D34:F34)</f>
        <v>0</v>
      </c>
    </row>
    <row r="35" spans="2:8" ht="15">
      <c r="B35" s="60" t="s">
        <v>458</v>
      </c>
      <c r="D35" s="69"/>
      <c r="E35" s="74"/>
      <c r="F35" s="69"/>
      <c r="G35" s="74"/>
      <c r="H35" s="69">
        <f>SUM(D35:F35)</f>
        <v>0</v>
      </c>
    </row>
    <row r="36" spans="2:8" ht="15">
      <c r="B36" s="60" t="s">
        <v>459</v>
      </c>
      <c r="D36" s="69"/>
      <c r="E36" s="74"/>
      <c r="F36" s="69"/>
      <c r="G36" s="74"/>
      <c r="H36" s="69">
        <f>SUM(D36:F36)</f>
        <v>0</v>
      </c>
    </row>
    <row r="37" spans="2:8" ht="15">
      <c r="B37" s="60" t="s">
        <v>460</v>
      </c>
      <c r="D37" s="69"/>
      <c r="E37" s="74"/>
      <c r="F37" s="69"/>
      <c r="G37" s="74"/>
      <c r="H37" s="69">
        <f>SUM(D37:F37)</f>
        <v>0</v>
      </c>
    </row>
    <row r="38" spans="2:8" ht="15">
      <c r="B38" s="25" t="s">
        <v>461</v>
      </c>
      <c r="D38" s="74"/>
      <c r="E38" s="74"/>
      <c r="F38" s="74"/>
      <c r="G38" s="74"/>
      <c r="H38" s="74"/>
    </row>
    <row r="39" spans="2:8" ht="15">
      <c r="B39" s="9"/>
      <c r="D39" s="69"/>
      <c r="E39" s="74"/>
      <c r="F39" s="69"/>
      <c r="G39" s="74"/>
      <c r="H39" s="69">
        <f>SUM(D39:F39)</f>
        <v>0</v>
      </c>
    </row>
    <row r="40" spans="2:8" ht="15">
      <c r="B40" s="9"/>
      <c r="D40" s="69"/>
      <c r="E40" s="74"/>
      <c r="F40" s="69"/>
      <c r="G40" s="74"/>
      <c r="H40" s="69">
        <f>SUM(D40:F40)</f>
        <v>0</v>
      </c>
    </row>
    <row r="42" spans="2:9" ht="15">
      <c r="B42" s="60" t="s">
        <v>462</v>
      </c>
      <c r="I42" s="70">
        <f>SUM(H32:H40)</f>
        <v>0</v>
      </c>
    </row>
    <row r="44" spans="1:2" ht="15">
      <c r="A44" s="16" t="s">
        <v>240</v>
      </c>
      <c r="B44" s="57" t="s">
        <v>463</v>
      </c>
    </row>
    <row r="46" spans="2:8" ht="15">
      <c r="B46" s="60" t="s">
        <v>464</v>
      </c>
      <c r="H46" s="71">
        <v>0</v>
      </c>
    </row>
    <row r="47" spans="2:8" ht="15">
      <c r="B47" s="60" t="s">
        <v>465</v>
      </c>
      <c r="H47" s="69"/>
    </row>
    <row r="48" spans="2:8" ht="15">
      <c r="B48" s="60" t="s">
        <v>466</v>
      </c>
      <c r="H48" s="69"/>
    </row>
    <row r="49" spans="2:8" ht="15">
      <c r="B49" s="60" t="s">
        <v>467</v>
      </c>
      <c r="C49" s="9"/>
      <c r="D49" s="9"/>
      <c r="H49" s="69"/>
    </row>
    <row r="50" spans="2:8" ht="15">
      <c r="B50" s="9"/>
      <c r="C50" s="9"/>
      <c r="D50" s="9"/>
      <c r="H50" s="69"/>
    </row>
    <row r="52" spans="2:9" ht="15">
      <c r="B52" s="60" t="s">
        <v>468</v>
      </c>
      <c r="I52" s="70">
        <f>SUM(H46:H50)</f>
        <v>0</v>
      </c>
    </row>
    <row r="54" spans="1:9" ht="15.75" thickBot="1">
      <c r="A54" s="59" t="s">
        <v>469</v>
      </c>
      <c r="I54" s="72">
        <f>SUM(I26:I52)</f>
        <v>0</v>
      </c>
    </row>
    <row r="55" ht="15.75" thickTop="1"/>
    <row r="56" spans="1:9" ht="15">
      <c r="A56" s="9"/>
      <c r="B56" s="9"/>
      <c r="C56" s="9"/>
      <c r="D56" s="9"/>
      <c r="E56" s="9"/>
      <c r="F56" s="9"/>
      <c r="G56" s="9"/>
      <c r="H56" s="9"/>
      <c r="I56" s="9"/>
    </row>
    <row r="57" spans="2:9" ht="15">
      <c r="B57" s="65"/>
      <c r="F57" s="182" t="str">
        <f>Certification!F49</f>
        <v>As Submitted by Provider</v>
      </c>
      <c r="G57" s="182"/>
      <c r="H57" s="182"/>
      <c r="I57" s="44" t="s">
        <v>567</v>
      </c>
    </row>
    <row r="58" ht="15">
      <c r="A58" s="60"/>
    </row>
  </sheetData>
  <sheetProtection password="DA7C" sheet="1"/>
  <mergeCells count="1">
    <mergeCell ref="F57:H57"/>
  </mergeCells>
  <printOptions horizontalCentered="1"/>
  <pageMargins left="0" right="0" top="0" bottom="0" header="0.5" footer="0.5"/>
  <pageSetup fitToHeight="1" fitToWidth="1" horizontalDpi="300" verticalDpi="300" orientation="portrait" scale="8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2:H56"/>
  <sheetViews>
    <sheetView showGridLines="0" showRowColHeaders="0" showZeros="0" zoomScalePageLayoutView="0" workbookViewId="0" topLeftCell="A1">
      <selection activeCell="D13" sqref="D13"/>
    </sheetView>
  </sheetViews>
  <sheetFormatPr defaultColWidth="9.00390625" defaultRowHeight="15.75"/>
  <cols>
    <col min="1" max="1" width="5.375" style="16" customWidth="1"/>
    <col min="2" max="2" width="30.50390625" style="16" customWidth="1"/>
    <col min="3" max="3" width="2.625" style="16" customWidth="1"/>
    <col min="4" max="6" width="13.625" style="16" customWidth="1"/>
    <col min="7" max="16384" width="9.00390625" style="16" customWidth="1"/>
  </cols>
  <sheetData>
    <row r="2" ht="15">
      <c r="F2" s="50" t="s">
        <v>432</v>
      </c>
    </row>
    <row r="3" ht="15">
      <c r="F3" s="50" t="s">
        <v>433</v>
      </c>
    </row>
    <row r="4" spans="1:8" ht="15">
      <c r="A4" s="51" t="s">
        <v>434</v>
      </c>
      <c r="B4" s="51"/>
      <c r="C4" s="51"/>
      <c r="D4" s="51"/>
      <c r="E4" s="51"/>
      <c r="F4" s="51"/>
      <c r="G4" s="51"/>
      <c r="H4" s="51"/>
    </row>
    <row r="5" spans="1:8" ht="15">
      <c r="A5" s="51" t="s">
        <v>435</v>
      </c>
      <c r="B5" s="51"/>
      <c r="C5" s="51"/>
      <c r="D5" s="51"/>
      <c r="E5" s="51"/>
      <c r="F5" s="51"/>
      <c r="G5" s="51"/>
      <c r="H5" s="51"/>
    </row>
    <row r="7" ht="15">
      <c r="B7" s="53"/>
    </row>
    <row r="8" spans="2:6" ht="15">
      <c r="B8" s="54" t="s">
        <v>570</v>
      </c>
      <c r="C8" s="9"/>
      <c r="D8" s="55">
        <f>Certification!G8</f>
        <v>0</v>
      </c>
      <c r="E8" s="44" t="s">
        <v>390</v>
      </c>
      <c r="F8" s="56">
        <f>'Cover Page'!D35</f>
        <v>0</v>
      </c>
    </row>
    <row r="9" spans="1:6" ht="15">
      <c r="A9" s="9"/>
      <c r="B9" s="9"/>
      <c r="C9" s="9"/>
      <c r="D9" s="9"/>
      <c r="E9" s="9"/>
      <c r="F9" s="9"/>
    </row>
    <row r="11" ht="15">
      <c r="A11" s="57" t="s">
        <v>470</v>
      </c>
    </row>
    <row r="12" spans="1:3" ht="15">
      <c r="A12" s="16" t="s">
        <v>228</v>
      </c>
      <c r="B12" s="58" t="s">
        <v>471</v>
      </c>
      <c r="C12" s="59"/>
    </row>
    <row r="13" spans="2:6" ht="15">
      <c r="B13" s="60" t="s">
        <v>472</v>
      </c>
      <c r="C13" s="60"/>
      <c r="D13" s="66">
        <v>0</v>
      </c>
      <c r="E13" s="60"/>
      <c r="F13" s="60"/>
    </row>
    <row r="14" spans="2:6" ht="15">
      <c r="B14" s="60" t="s">
        <v>473</v>
      </c>
      <c r="C14" s="60"/>
      <c r="D14" s="67"/>
      <c r="E14" s="60"/>
      <c r="F14" s="60"/>
    </row>
    <row r="15" spans="2:6" ht="15">
      <c r="B15" s="16" t="s">
        <v>474</v>
      </c>
      <c r="D15" s="68"/>
      <c r="E15" s="60"/>
      <c r="F15" s="60"/>
    </row>
    <row r="16" spans="2:6" ht="15">
      <c r="B16" s="60" t="s">
        <v>475</v>
      </c>
      <c r="C16" s="60"/>
      <c r="D16" s="67"/>
      <c r="E16" s="60"/>
      <c r="F16" s="60"/>
    </row>
    <row r="17" spans="2:6" ht="15">
      <c r="B17" s="16" t="s">
        <v>474</v>
      </c>
      <c r="D17" s="68"/>
      <c r="E17" s="60"/>
      <c r="F17" s="60"/>
    </row>
    <row r="18" spans="2:6" ht="15">
      <c r="B18" s="60" t="s">
        <v>476</v>
      </c>
      <c r="C18" s="60"/>
      <c r="D18" s="67"/>
      <c r="E18" s="60"/>
      <c r="F18" s="60"/>
    </row>
    <row r="19" spans="2:6" ht="15">
      <c r="B19" s="16" t="s">
        <v>477</v>
      </c>
      <c r="D19" s="68"/>
      <c r="E19" s="60"/>
      <c r="F19" s="60"/>
    </row>
    <row r="20" spans="2:6" ht="15">
      <c r="B20" s="60" t="s">
        <v>478</v>
      </c>
      <c r="C20" s="60"/>
      <c r="D20" s="68"/>
      <c r="E20" s="60"/>
      <c r="F20" s="60"/>
    </row>
    <row r="21" spans="2:6" ht="15">
      <c r="B21" s="60" t="s">
        <v>479</v>
      </c>
      <c r="C21" s="60"/>
      <c r="D21" s="68"/>
      <c r="E21" s="60"/>
      <c r="F21" s="60"/>
    </row>
    <row r="22" spans="2:6" ht="15">
      <c r="B22" s="60" t="s">
        <v>480</v>
      </c>
      <c r="C22" s="60"/>
      <c r="D22" s="68"/>
      <c r="E22" s="60"/>
      <c r="F22" s="60"/>
    </row>
    <row r="23" spans="2:6" ht="15">
      <c r="B23" s="60" t="s">
        <v>481</v>
      </c>
      <c r="C23" s="60"/>
      <c r="D23" s="67"/>
      <c r="E23" s="60"/>
      <c r="F23" s="60"/>
    </row>
    <row r="24" spans="2:4" ht="15">
      <c r="B24" s="16" t="s">
        <v>482</v>
      </c>
      <c r="D24" s="69"/>
    </row>
    <row r="25" spans="2:4" ht="15">
      <c r="B25" s="9"/>
      <c r="D25" s="69"/>
    </row>
    <row r="27" spans="2:5" ht="15">
      <c r="B27" s="60" t="s">
        <v>483</v>
      </c>
      <c r="E27" s="70">
        <f>SUM(D13:D25)</f>
        <v>0</v>
      </c>
    </row>
    <row r="29" spans="1:2" ht="15">
      <c r="A29" s="16" t="s">
        <v>232</v>
      </c>
      <c r="B29" s="57" t="s">
        <v>484</v>
      </c>
    </row>
    <row r="30" ht="15">
      <c r="B30" s="60" t="s">
        <v>485</v>
      </c>
    </row>
    <row r="31" spans="2:4" ht="15">
      <c r="B31" s="16" t="s">
        <v>474</v>
      </c>
      <c r="D31" s="70">
        <v>0</v>
      </c>
    </row>
    <row r="32" ht="15">
      <c r="B32" s="60" t="s">
        <v>486</v>
      </c>
    </row>
    <row r="33" spans="2:4" ht="15">
      <c r="B33" s="16" t="s">
        <v>474</v>
      </c>
      <c r="D33" s="9"/>
    </row>
    <row r="34" spans="2:4" ht="15">
      <c r="B34" s="16" t="s">
        <v>487</v>
      </c>
      <c r="D34" s="9"/>
    </row>
    <row r="35" ht="15">
      <c r="B35" s="16" t="s">
        <v>488</v>
      </c>
    </row>
    <row r="36" spans="2:4" ht="15">
      <c r="B36" s="16" t="s">
        <v>482</v>
      </c>
      <c r="D36" s="9"/>
    </row>
    <row r="37" spans="2:4" ht="15">
      <c r="B37" s="9"/>
      <c r="D37" s="9"/>
    </row>
    <row r="39" spans="2:5" ht="15">
      <c r="B39" s="60" t="s">
        <v>489</v>
      </c>
      <c r="E39" s="70">
        <v>0</v>
      </c>
    </row>
    <row r="40" ht="15">
      <c r="F40" s="70">
        <f>E27</f>
        <v>0</v>
      </c>
    </row>
    <row r="42" ht="15">
      <c r="A42" s="57" t="s">
        <v>490</v>
      </c>
    </row>
    <row r="43" spans="2:5" ht="15">
      <c r="B43" s="60" t="s">
        <v>491</v>
      </c>
      <c r="E43" s="71">
        <v>0</v>
      </c>
    </row>
    <row r="44" spans="2:5" ht="15">
      <c r="B44" s="60" t="s">
        <v>492</v>
      </c>
      <c r="E44" s="69"/>
    </row>
    <row r="45" spans="2:5" ht="15">
      <c r="B45" s="9"/>
      <c r="E45" s="69"/>
    </row>
    <row r="46" spans="2:5" ht="15">
      <c r="B46" s="60" t="s">
        <v>493</v>
      </c>
      <c r="E46" s="69"/>
    </row>
    <row r="48" spans="2:6" ht="15">
      <c r="B48" s="16" t="s">
        <v>494</v>
      </c>
      <c r="F48" s="70">
        <f>SUM(E43:E46)</f>
        <v>0</v>
      </c>
    </row>
    <row r="50" spans="1:6" ht="15.75" thickBot="1">
      <c r="A50" s="59" t="s">
        <v>495</v>
      </c>
      <c r="F50" s="72">
        <f>SUM(F40:F48)</f>
        <v>0</v>
      </c>
    </row>
    <row r="51" ht="15.75" thickTop="1"/>
    <row r="54" spans="1:6" ht="15">
      <c r="A54" s="9"/>
      <c r="B54" s="9"/>
      <c r="C54" s="9"/>
      <c r="D54" s="9"/>
      <c r="E54" s="9"/>
      <c r="F54" s="9"/>
    </row>
    <row r="55" spans="2:6" ht="15">
      <c r="B55" s="65"/>
      <c r="D55" s="182" t="str">
        <f>Certification!F49</f>
        <v>As Submitted by Provider</v>
      </c>
      <c r="E55" s="182"/>
      <c r="F55" s="44" t="s">
        <v>590</v>
      </c>
    </row>
    <row r="56" ht="15">
      <c r="A56" s="60"/>
    </row>
  </sheetData>
  <sheetProtection password="DA7C" sheet="1"/>
  <mergeCells count="1">
    <mergeCell ref="D55:E55"/>
  </mergeCells>
  <printOptions horizontalCentered="1"/>
  <pageMargins left="0" right="0" top="0" bottom="0" header="0.5" footer="0.5"/>
  <pageSetup fitToHeight="1" fitToWidth="1" horizontalDpi="300" verticalDpi="3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:I43"/>
  <sheetViews>
    <sheetView showGridLines="0" showRowColHeaders="0" zoomScalePageLayoutView="0" workbookViewId="0" topLeftCell="A1">
      <selection activeCell="C11" sqref="C11:F11"/>
    </sheetView>
  </sheetViews>
  <sheetFormatPr defaultColWidth="9.00390625" defaultRowHeight="15.75"/>
  <cols>
    <col min="1" max="2" width="9.00390625" style="16" customWidth="1"/>
    <col min="3" max="3" width="11.50390625" style="16" customWidth="1"/>
    <col min="4" max="4" width="11.375" style="16" customWidth="1"/>
    <col min="5" max="5" width="9.00390625" style="16" customWidth="1"/>
    <col min="6" max="6" width="10.00390625" style="16" customWidth="1"/>
    <col min="7" max="16384" width="9.00390625" style="16" customWidth="1"/>
  </cols>
  <sheetData>
    <row r="5" spans="1:8" ht="21">
      <c r="A5" s="33" t="s">
        <v>3</v>
      </c>
      <c r="B5" s="33"/>
      <c r="C5" s="33"/>
      <c r="D5" s="33"/>
      <c r="E5" s="33"/>
      <c r="F5" s="33"/>
      <c r="G5" s="33"/>
      <c r="H5" s="33"/>
    </row>
    <row r="6" spans="2:8" ht="21">
      <c r="B6" s="156" t="s">
        <v>576</v>
      </c>
      <c r="C6" s="156"/>
      <c r="D6" s="156"/>
      <c r="E6" s="156"/>
      <c r="F6" s="156"/>
      <c r="G6" s="156"/>
      <c r="H6" s="33"/>
    </row>
    <row r="7" spans="1:8" ht="21">
      <c r="A7" s="33" t="s">
        <v>577</v>
      </c>
      <c r="B7" s="33"/>
      <c r="C7" s="33"/>
      <c r="D7" s="33"/>
      <c r="E7" s="33"/>
      <c r="F7" s="33"/>
      <c r="G7" s="33"/>
      <c r="H7" s="33"/>
    </row>
    <row r="8" spans="1:8" ht="21">
      <c r="A8" s="33" t="s">
        <v>501</v>
      </c>
      <c r="B8" s="33"/>
      <c r="C8" s="33"/>
      <c r="D8" s="33"/>
      <c r="E8" s="33"/>
      <c r="F8" s="33"/>
      <c r="G8" s="33"/>
      <c r="H8" s="33"/>
    </row>
    <row r="9" spans="1:8" ht="21">
      <c r="A9" s="34" t="s">
        <v>4</v>
      </c>
      <c r="B9" s="33"/>
      <c r="C9" s="33"/>
      <c r="D9" s="33"/>
      <c r="E9" s="33"/>
      <c r="F9" s="33"/>
      <c r="G9" s="33"/>
      <c r="H9" s="33"/>
    </row>
    <row r="10" spans="1:6" ht="21">
      <c r="A10" s="33"/>
      <c r="B10" s="33"/>
      <c r="C10" s="33"/>
      <c r="D10" s="33"/>
      <c r="E10" s="33"/>
      <c r="F10" s="33"/>
    </row>
    <row r="11" spans="1:8" ht="21">
      <c r="A11" s="35"/>
      <c r="B11" s="36"/>
      <c r="C11" s="160"/>
      <c r="D11" s="160"/>
      <c r="E11" s="160"/>
      <c r="F11" s="160"/>
      <c r="G11" s="36"/>
      <c r="H11" s="35"/>
    </row>
    <row r="12" spans="1:8" ht="21">
      <c r="A12" s="34" t="s">
        <v>502</v>
      </c>
      <c r="B12" s="33"/>
      <c r="C12" s="33"/>
      <c r="D12" s="37"/>
      <c r="E12" s="37"/>
      <c r="F12" s="37"/>
      <c r="G12" s="33"/>
      <c r="H12" s="33"/>
    </row>
    <row r="13" spans="1:8" ht="21">
      <c r="A13" s="35"/>
      <c r="B13" s="35"/>
      <c r="C13" s="38"/>
      <c r="D13" s="37"/>
      <c r="E13" s="37"/>
      <c r="F13" s="37"/>
      <c r="G13" s="35"/>
      <c r="H13" s="35"/>
    </row>
    <row r="14" spans="1:8" ht="21">
      <c r="A14" s="35"/>
      <c r="B14" s="35"/>
      <c r="C14" s="38"/>
      <c r="D14" s="37"/>
      <c r="E14" s="37"/>
      <c r="F14" s="37"/>
      <c r="G14" s="35"/>
      <c r="H14" s="35"/>
    </row>
    <row r="15" spans="1:8" ht="21">
      <c r="A15" s="35"/>
      <c r="B15" s="35"/>
      <c r="C15" s="160"/>
      <c r="D15" s="160"/>
      <c r="E15" s="160"/>
      <c r="F15" s="160"/>
      <c r="G15" s="35"/>
      <c r="H15" s="35"/>
    </row>
    <row r="16" spans="1:8" ht="21">
      <c r="A16" s="34" t="s">
        <v>503</v>
      </c>
      <c r="B16" s="33"/>
      <c r="C16" s="33"/>
      <c r="D16" s="33"/>
      <c r="E16" s="33"/>
      <c r="F16" s="33"/>
      <c r="G16" s="33"/>
      <c r="H16" s="33"/>
    </row>
    <row r="17" spans="1:8" ht="21">
      <c r="A17" s="33"/>
      <c r="B17" s="33"/>
      <c r="C17" s="33"/>
      <c r="D17" s="33"/>
      <c r="E17" s="33"/>
      <c r="F17" s="33"/>
      <c r="G17" s="33"/>
      <c r="H17" s="33"/>
    </row>
    <row r="18" spans="1:8" ht="21">
      <c r="A18" s="33"/>
      <c r="B18" s="33"/>
      <c r="C18" s="33"/>
      <c r="D18" s="33"/>
      <c r="E18" s="33"/>
      <c r="F18" s="33"/>
      <c r="G18" s="33"/>
      <c r="H18" s="33"/>
    </row>
    <row r="19" spans="1:8" ht="21">
      <c r="A19" s="33"/>
      <c r="B19" s="33"/>
      <c r="C19" s="160"/>
      <c r="D19" s="160"/>
      <c r="E19" s="160"/>
      <c r="F19" s="160"/>
      <c r="G19" s="39"/>
      <c r="H19" s="33"/>
    </row>
    <row r="20" spans="1:8" ht="21">
      <c r="A20" s="34" t="s">
        <v>504</v>
      </c>
      <c r="B20" s="33"/>
      <c r="C20" s="33"/>
      <c r="D20" s="33"/>
      <c r="E20" s="33"/>
      <c r="F20" s="33"/>
      <c r="G20" s="33"/>
      <c r="H20" s="33"/>
    </row>
    <row r="21" spans="1:8" ht="21">
      <c r="A21" s="33"/>
      <c r="B21" s="33"/>
      <c r="C21" s="33"/>
      <c r="D21" s="33"/>
      <c r="E21" s="33"/>
      <c r="F21" s="33"/>
      <c r="G21" s="33"/>
      <c r="H21" s="33"/>
    </row>
    <row r="22" spans="1:8" ht="21">
      <c r="A22" s="33"/>
      <c r="B22" s="33"/>
      <c r="C22" s="33"/>
      <c r="D22" s="33"/>
      <c r="E22" s="33"/>
      <c r="F22" s="33"/>
      <c r="G22" s="33"/>
      <c r="H22" s="33"/>
    </row>
    <row r="23" spans="3:6" ht="15">
      <c r="C23" s="160"/>
      <c r="D23" s="164"/>
      <c r="E23" s="164"/>
      <c r="F23" s="164"/>
    </row>
    <row r="24" spans="1:8" ht="21">
      <c r="A24" s="34" t="s">
        <v>6</v>
      </c>
      <c r="B24" s="33"/>
      <c r="C24" s="33"/>
      <c r="D24" s="33"/>
      <c r="E24" s="33"/>
      <c r="F24" s="33"/>
      <c r="G24" s="33"/>
      <c r="H24" s="33"/>
    </row>
    <row r="25" spans="1:8" ht="21">
      <c r="A25" s="34"/>
      <c r="B25" s="33"/>
      <c r="C25" s="33"/>
      <c r="D25" s="33"/>
      <c r="E25" s="33"/>
      <c r="F25" s="33"/>
      <c r="G25" s="33"/>
      <c r="H25" s="33"/>
    </row>
    <row r="26" spans="1:8" ht="21">
      <c r="A26" s="33"/>
      <c r="B26" s="33"/>
      <c r="C26" s="161"/>
      <c r="D26" s="161"/>
      <c r="E26" s="161"/>
      <c r="F26" s="161"/>
      <c r="G26" s="33"/>
      <c r="H26" s="33"/>
    </row>
    <row r="27" spans="1:8" ht="21">
      <c r="A27" s="34" t="s">
        <v>541</v>
      </c>
      <c r="B27" s="33"/>
      <c r="C27" s="33"/>
      <c r="D27" s="33"/>
      <c r="E27" s="33"/>
      <c r="F27" s="33"/>
      <c r="G27" s="33"/>
      <c r="H27" s="33"/>
    </row>
    <row r="28" spans="1:8" ht="21">
      <c r="A28" s="34"/>
      <c r="B28" s="33"/>
      <c r="C28" s="161"/>
      <c r="D28" s="161"/>
      <c r="E28" s="161"/>
      <c r="F28" s="161"/>
      <c r="G28" s="33"/>
      <c r="H28" s="33"/>
    </row>
    <row r="29" spans="1:8" ht="21">
      <c r="A29" s="34" t="s">
        <v>542</v>
      </c>
      <c r="B29" s="33"/>
      <c r="C29" s="33"/>
      <c r="D29" s="33"/>
      <c r="E29" s="33"/>
      <c r="F29" s="33"/>
      <c r="G29" s="33"/>
      <c r="H29" s="33"/>
    </row>
    <row r="30" spans="1:8" ht="21">
      <c r="A30" s="34"/>
      <c r="B30" s="33"/>
      <c r="C30" s="162"/>
      <c r="D30" s="163"/>
      <c r="E30" s="163"/>
      <c r="F30" s="163"/>
      <c r="G30" s="33"/>
      <c r="H30" s="33"/>
    </row>
    <row r="31" spans="1:8" ht="21">
      <c r="A31" s="34" t="s">
        <v>543</v>
      </c>
      <c r="B31" s="33"/>
      <c r="C31" s="33"/>
      <c r="D31" s="33"/>
      <c r="E31" s="33"/>
      <c r="F31" s="33"/>
      <c r="G31" s="33"/>
      <c r="H31" s="33"/>
    </row>
    <row r="32" spans="1:8" ht="21">
      <c r="A32" s="34"/>
      <c r="B32" s="33"/>
      <c r="C32" s="33"/>
      <c r="D32" s="33"/>
      <c r="E32" s="33"/>
      <c r="F32" s="33"/>
      <c r="G32" s="33"/>
      <c r="H32" s="33"/>
    </row>
    <row r="33" spans="2:8" ht="21">
      <c r="B33" s="40" t="s">
        <v>569</v>
      </c>
      <c r="C33" s="41"/>
      <c r="D33" s="159"/>
      <c r="E33" s="159"/>
      <c r="F33" s="18"/>
      <c r="G33" s="33"/>
      <c r="H33" s="33"/>
    </row>
    <row r="34" spans="1:8" ht="21">
      <c r="A34" s="33"/>
      <c r="B34" s="33"/>
      <c r="C34" s="33"/>
      <c r="D34" s="33"/>
      <c r="E34" s="33"/>
      <c r="F34" s="33"/>
      <c r="G34" s="33"/>
      <c r="H34" s="33"/>
    </row>
    <row r="35" spans="1:8" ht="21">
      <c r="A35" s="34"/>
      <c r="B35" s="33"/>
      <c r="C35" s="40" t="s">
        <v>7</v>
      </c>
      <c r="D35" s="159"/>
      <c r="E35" s="159"/>
      <c r="F35" s="18"/>
      <c r="G35" s="33"/>
      <c r="H35" s="33"/>
    </row>
    <row r="38" spans="1:8" ht="15">
      <c r="A38" s="158" t="str">
        <f>'Title Page'!A41:I41</f>
        <v>As Submitted by Provider</v>
      </c>
      <c r="B38" s="158"/>
      <c r="C38" s="158"/>
      <c r="D38" s="158"/>
      <c r="E38" s="158"/>
      <c r="F38" s="158"/>
      <c r="G38" s="158"/>
      <c r="H38" s="158"/>
    </row>
    <row r="43" ht="15">
      <c r="I43" s="24"/>
    </row>
  </sheetData>
  <sheetProtection password="DA7C" sheet="1" selectLockedCells="1"/>
  <mergeCells count="11">
    <mergeCell ref="C23:F23"/>
    <mergeCell ref="A38:H38"/>
    <mergeCell ref="D33:E33"/>
    <mergeCell ref="D35:E35"/>
    <mergeCell ref="C11:F11"/>
    <mergeCell ref="B6:G6"/>
    <mergeCell ref="C26:F26"/>
    <mergeCell ref="C28:F28"/>
    <mergeCell ref="C30:F30"/>
    <mergeCell ref="C15:F15"/>
    <mergeCell ref="C19:F19"/>
  </mergeCells>
  <printOptions horizontalCentered="1"/>
  <pageMargins left="0" right="0" top="0" bottom="0" header="0.5" footer="0.5"/>
  <pageSetup blackAndWhite="1"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5:J49"/>
  <sheetViews>
    <sheetView showGridLines="0" showRowColHeaders="0" zoomScalePageLayoutView="0" workbookViewId="0" topLeftCell="A1">
      <selection activeCell="F23" sqref="F23:I23"/>
    </sheetView>
  </sheetViews>
  <sheetFormatPr defaultColWidth="9.00390625" defaultRowHeight="15.75"/>
  <cols>
    <col min="1" max="5" width="9.00390625" style="16" customWidth="1"/>
    <col min="6" max="6" width="12.125" style="16" customWidth="1"/>
    <col min="7" max="7" width="4.75390625" style="16" customWidth="1"/>
    <col min="8" max="8" width="9.00390625" style="16" customWidth="1"/>
    <col min="9" max="9" width="10.50390625" style="16" customWidth="1"/>
    <col min="10" max="16384" width="9.00390625" style="16" customWidth="1"/>
  </cols>
  <sheetData>
    <row r="5" spans="1:10" ht="20.25">
      <c r="A5" s="166" t="s">
        <v>8</v>
      </c>
      <c r="B5" s="166"/>
      <c r="C5" s="166"/>
      <c r="D5" s="166"/>
      <c r="E5" s="166"/>
      <c r="F5" s="166"/>
      <c r="G5" s="166"/>
      <c r="H5" s="166"/>
      <c r="I5" s="166"/>
      <c r="J5" s="166"/>
    </row>
    <row r="6" spans="1:9" ht="20.25">
      <c r="A6" s="42"/>
      <c r="B6" s="42"/>
      <c r="C6" s="42"/>
      <c r="D6" s="42"/>
      <c r="E6" s="42"/>
      <c r="F6" s="42"/>
      <c r="G6" s="42"/>
      <c r="H6" s="42"/>
      <c r="I6" s="43"/>
    </row>
    <row r="8" spans="6:9" ht="15">
      <c r="F8" s="44" t="s">
        <v>570</v>
      </c>
      <c r="G8" s="173">
        <f>'Cover Page'!C15</f>
        <v>0</v>
      </c>
      <c r="H8" s="173"/>
      <c r="I8" s="173"/>
    </row>
    <row r="9" spans="6:9" ht="15">
      <c r="F9" s="44" t="s">
        <v>9</v>
      </c>
      <c r="G9" s="171">
        <f>'Cover Page'!D33</f>
        <v>0</v>
      </c>
      <c r="H9" s="172"/>
      <c r="I9" s="172"/>
    </row>
    <row r="10" spans="6:9" ht="15">
      <c r="F10" s="44" t="s">
        <v>10</v>
      </c>
      <c r="G10" s="171">
        <f>'Cover Page'!D35</f>
        <v>0</v>
      </c>
      <c r="H10" s="172"/>
      <c r="I10" s="172"/>
    </row>
    <row r="11" spans="1:9" ht="15">
      <c r="A11" s="9"/>
      <c r="B11" s="9"/>
      <c r="C11" s="9"/>
      <c r="D11" s="9"/>
      <c r="E11" s="9"/>
      <c r="F11" s="9"/>
      <c r="G11" s="9"/>
      <c r="H11" s="9"/>
      <c r="I11" s="9"/>
    </row>
    <row r="15" ht="15">
      <c r="A15" s="16" t="s">
        <v>11</v>
      </c>
    </row>
    <row r="16" spans="1:9" ht="15">
      <c r="A16" s="16" t="s">
        <v>505</v>
      </c>
      <c r="E16" s="169">
        <f>'Cover Page'!D35</f>
        <v>0</v>
      </c>
      <c r="F16" s="169"/>
      <c r="G16" s="169"/>
      <c r="H16" s="169"/>
      <c r="I16" s="16" t="s">
        <v>12</v>
      </c>
    </row>
    <row r="17" ht="15">
      <c r="A17" s="16" t="s">
        <v>13</v>
      </c>
    </row>
    <row r="18" spans="1:9" ht="15">
      <c r="A18" s="16" t="s">
        <v>14</v>
      </c>
      <c r="D18" s="170">
        <f>'Cover Page'!C11</f>
        <v>0</v>
      </c>
      <c r="E18" s="170"/>
      <c r="F18" s="170"/>
      <c r="G18" s="170"/>
      <c r="H18" s="170"/>
      <c r="I18" s="170"/>
    </row>
    <row r="19" ht="15">
      <c r="A19" s="16" t="s">
        <v>506</v>
      </c>
    </row>
    <row r="23" spans="5:9" ht="15">
      <c r="E23" s="16" t="s">
        <v>15</v>
      </c>
      <c r="F23" s="164" t="s">
        <v>167</v>
      </c>
      <c r="G23" s="164"/>
      <c r="H23" s="164"/>
      <c r="I23" s="164"/>
    </row>
    <row r="24" spans="6:9" ht="15">
      <c r="F24" s="43" t="s">
        <v>16</v>
      </c>
      <c r="G24" s="43"/>
      <c r="H24" s="43"/>
      <c r="I24" s="43"/>
    </row>
    <row r="25" spans="6:9" ht="15">
      <c r="F25" s="47"/>
      <c r="G25" s="47"/>
      <c r="H25" s="47"/>
      <c r="I25" s="47"/>
    </row>
    <row r="26" spans="6:9" ht="15">
      <c r="F26" s="164"/>
      <c r="G26" s="164"/>
      <c r="H26" s="164"/>
      <c r="I26" s="164"/>
    </row>
    <row r="27" spans="6:9" ht="15">
      <c r="F27" s="43" t="s">
        <v>0</v>
      </c>
      <c r="G27" s="43"/>
      <c r="H27" s="43"/>
      <c r="I27" s="43"/>
    </row>
    <row r="29" spans="6:9" ht="15">
      <c r="F29" s="164"/>
      <c r="G29" s="164"/>
      <c r="H29" s="164"/>
      <c r="I29" s="164"/>
    </row>
    <row r="30" spans="6:9" ht="15">
      <c r="F30" s="43" t="s">
        <v>17</v>
      </c>
      <c r="G30" s="43"/>
      <c r="H30" s="43"/>
      <c r="I30" s="43"/>
    </row>
    <row r="31" spans="1:10" ht="15">
      <c r="A31" s="167"/>
      <c r="B31" s="167"/>
      <c r="C31" s="167"/>
      <c r="D31" s="167"/>
      <c r="E31" s="47"/>
      <c r="F31" s="47"/>
      <c r="G31" s="47"/>
      <c r="H31" s="47"/>
      <c r="I31" s="47"/>
      <c r="J31" s="47"/>
    </row>
    <row r="32" spans="1:10" ht="20.25">
      <c r="A32" s="168" t="s">
        <v>568</v>
      </c>
      <c r="B32" s="168"/>
      <c r="C32" s="168"/>
      <c r="D32" s="168"/>
      <c r="E32" s="168"/>
      <c r="F32" s="168"/>
      <c r="G32" s="168"/>
      <c r="H32" s="168"/>
      <c r="I32" s="168"/>
      <c r="J32" s="168"/>
    </row>
    <row r="33" spans="2:10" ht="15">
      <c r="B33" s="47"/>
      <c r="C33" s="47"/>
      <c r="D33" s="47"/>
      <c r="E33" s="47"/>
      <c r="F33" s="47"/>
      <c r="G33" s="47"/>
      <c r="H33" s="47"/>
      <c r="I33" s="47"/>
      <c r="J33" s="47"/>
    </row>
    <row r="34" spans="1:10" ht="15">
      <c r="A34" s="48"/>
      <c r="B34" s="48"/>
      <c r="C34" s="48"/>
      <c r="D34" s="48"/>
      <c r="E34" s="47" t="s">
        <v>545</v>
      </c>
      <c r="F34" s="164"/>
      <c r="G34" s="164"/>
      <c r="H34" s="164"/>
      <c r="I34" s="164"/>
      <c r="J34" s="47"/>
    </row>
    <row r="35" spans="1:10" ht="15">
      <c r="A35" s="48"/>
      <c r="B35" s="49"/>
      <c r="C35" s="49"/>
      <c r="D35" s="49"/>
      <c r="E35" s="47"/>
      <c r="F35" s="47"/>
      <c r="G35" s="47"/>
      <c r="H35" s="47"/>
      <c r="I35" s="47"/>
      <c r="J35" s="47"/>
    </row>
    <row r="36" spans="1:10" ht="15">
      <c r="A36" s="47"/>
      <c r="B36" s="47"/>
      <c r="C36" s="47"/>
      <c r="D36" s="47"/>
      <c r="E36" s="47" t="s">
        <v>546</v>
      </c>
      <c r="F36" s="164"/>
      <c r="G36" s="164"/>
      <c r="H36" s="164"/>
      <c r="I36" s="164"/>
      <c r="J36" s="47"/>
    </row>
    <row r="37" spans="1:10" ht="15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15">
      <c r="A38" s="47"/>
      <c r="B38" s="47"/>
      <c r="C38" s="47"/>
      <c r="D38" s="47"/>
      <c r="E38" s="47" t="s">
        <v>547</v>
      </c>
      <c r="F38" s="161"/>
      <c r="G38" s="161"/>
      <c r="H38" s="161"/>
      <c r="I38" s="161"/>
      <c r="J38" s="47"/>
    </row>
    <row r="39" spans="1:10" ht="15">
      <c r="A39" s="47"/>
      <c r="B39" s="47"/>
      <c r="C39" s="47"/>
      <c r="D39" s="47"/>
      <c r="E39" s="47"/>
      <c r="F39" s="47"/>
      <c r="G39" s="47"/>
      <c r="H39" s="47"/>
      <c r="I39" s="47"/>
      <c r="J39" s="47"/>
    </row>
    <row r="40" spans="1:10" ht="15">
      <c r="A40" s="47"/>
      <c r="B40" s="47"/>
      <c r="C40" s="47"/>
      <c r="D40" s="47"/>
      <c r="E40" s="47" t="s">
        <v>548</v>
      </c>
      <c r="F40" s="161"/>
      <c r="G40" s="161"/>
      <c r="H40" s="161"/>
      <c r="I40" s="161"/>
      <c r="J40" s="47"/>
    </row>
    <row r="41" spans="1:10" ht="15">
      <c r="A41" s="47"/>
      <c r="B41" s="47"/>
      <c r="C41" s="47"/>
      <c r="D41" s="47"/>
      <c r="E41" s="47"/>
      <c r="F41" s="47"/>
      <c r="G41" s="47"/>
      <c r="H41" s="47"/>
      <c r="I41" s="47"/>
      <c r="J41" s="47"/>
    </row>
    <row r="42" spans="1:10" ht="15">
      <c r="A42" s="47"/>
      <c r="B42" s="47"/>
      <c r="C42" s="47"/>
      <c r="D42" s="47"/>
      <c r="E42" s="47" t="s">
        <v>549</v>
      </c>
      <c r="F42" s="164"/>
      <c r="G42" s="164"/>
      <c r="H42" s="164"/>
      <c r="I42" s="164"/>
      <c r="J42" s="47"/>
    </row>
    <row r="43" spans="1:10" ht="15">
      <c r="A43" s="47"/>
      <c r="B43" s="47"/>
      <c r="C43" s="47"/>
      <c r="D43" s="47"/>
      <c r="E43" s="47"/>
      <c r="F43" s="47"/>
      <c r="G43" s="47"/>
      <c r="H43" s="47"/>
      <c r="I43" s="47"/>
      <c r="J43" s="47"/>
    </row>
    <row r="44" spans="1:10" ht="15">
      <c r="A44" s="47" t="s">
        <v>572</v>
      </c>
      <c r="B44" s="47"/>
      <c r="C44" s="47"/>
      <c r="D44" s="47"/>
      <c r="E44" s="47"/>
      <c r="F44" s="47"/>
      <c r="G44" s="47"/>
      <c r="H44" s="47"/>
      <c r="I44" s="47"/>
      <c r="J44" s="47"/>
    </row>
    <row r="45" spans="1:10" ht="15">
      <c r="A45" s="47" t="s">
        <v>544</v>
      </c>
      <c r="B45" s="47"/>
      <c r="C45" s="47"/>
      <c r="D45" s="47"/>
      <c r="E45" s="47"/>
      <c r="F45" s="164"/>
      <c r="G45" s="164"/>
      <c r="H45" s="164"/>
      <c r="I45" s="164"/>
      <c r="J45" s="47"/>
    </row>
    <row r="46" spans="1:10" ht="15">
      <c r="A46" s="47"/>
      <c r="B46" s="47"/>
      <c r="C46" s="47"/>
      <c r="D46" s="47"/>
      <c r="E46" s="47"/>
      <c r="F46" s="47"/>
      <c r="G46" s="47"/>
      <c r="H46" s="47"/>
      <c r="I46" s="47"/>
      <c r="J46" s="47"/>
    </row>
    <row r="47" spans="5:9" ht="15">
      <c r="E47" s="44" t="s">
        <v>571</v>
      </c>
      <c r="F47" s="164"/>
      <c r="G47" s="164"/>
      <c r="H47" s="164"/>
      <c r="I47" s="164"/>
    </row>
    <row r="48" spans="1:10" ht="1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6:10" ht="15">
      <c r="F49" s="165" t="str">
        <f>'Title Page'!$A$41</f>
        <v>As Submitted by Provider</v>
      </c>
      <c r="G49" s="165"/>
      <c r="H49" s="165"/>
      <c r="I49" s="165"/>
      <c r="J49" s="44" t="s">
        <v>550</v>
      </c>
    </row>
  </sheetData>
  <sheetProtection password="DA7C" sheet="1" objects="1" scenarios="1" selectLockedCells="1"/>
  <mergeCells count="19">
    <mergeCell ref="F47:I47"/>
    <mergeCell ref="F38:I38"/>
    <mergeCell ref="F40:I40"/>
    <mergeCell ref="F26:I26"/>
    <mergeCell ref="F29:I29"/>
    <mergeCell ref="F34:I34"/>
    <mergeCell ref="F36:I36"/>
    <mergeCell ref="F42:I42"/>
    <mergeCell ref="F45:I45"/>
    <mergeCell ref="F49:I49"/>
    <mergeCell ref="A5:J5"/>
    <mergeCell ref="A31:D31"/>
    <mergeCell ref="A32:J32"/>
    <mergeCell ref="E16:H16"/>
    <mergeCell ref="D18:I18"/>
    <mergeCell ref="G9:I9"/>
    <mergeCell ref="G10:I10"/>
    <mergeCell ref="G8:I8"/>
    <mergeCell ref="F23:I23"/>
  </mergeCells>
  <printOptions horizontalCentered="1"/>
  <pageMargins left="0" right="0" top="0" bottom="0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52"/>
  <sheetViews>
    <sheetView showGridLines="0" zoomScalePageLayoutView="0" workbookViewId="0" topLeftCell="A1">
      <selection activeCell="I11" sqref="I11:L11"/>
    </sheetView>
  </sheetViews>
  <sheetFormatPr defaultColWidth="9.00390625" defaultRowHeight="15.75"/>
  <cols>
    <col min="1" max="1" width="4.875" style="16" customWidth="1"/>
    <col min="2" max="2" width="4.50390625" style="16" customWidth="1"/>
    <col min="3" max="3" width="8.375" style="16" customWidth="1"/>
    <col min="4" max="5" width="9.00390625" style="16" customWidth="1"/>
    <col min="6" max="6" width="4.625" style="16" customWidth="1"/>
    <col min="7" max="7" width="6.00390625" style="16" customWidth="1"/>
    <col min="8" max="8" width="13.75390625" style="16" customWidth="1"/>
    <col min="9" max="9" width="4.00390625" style="16" customWidth="1"/>
    <col min="10" max="10" width="5.00390625" style="16" customWidth="1"/>
    <col min="11" max="11" width="9.00390625" style="16" customWidth="1"/>
    <col min="12" max="12" width="12.00390625" style="16" customWidth="1"/>
    <col min="13" max="16384" width="9.00390625" style="16" customWidth="1"/>
  </cols>
  <sheetData>
    <row r="1" ht="15">
      <c r="L1" s="129"/>
    </row>
    <row r="3" spans="1:12" ht="15">
      <c r="A3" s="76" t="s">
        <v>18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9:12" ht="15">
      <c r="I4" s="43" t="s">
        <v>570</v>
      </c>
      <c r="J4" s="43"/>
      <c r="K4" s="43"/>
      <c r="L4" s="46">
        <f>Certification!G8</f>
        <v>0</v>
      </c>
    </row>
    <row r="5" spans="9:12" ht="15">
      <c r="I5" s="43" t="s">
        <v>9</v>
      </c>
      <c r="J5" s="43"/>
      <c r="K5" s="43"/>
      <c r="L5" s="119">
        <f>'Cover Page'!D33</f>
        <v>0</v>
      </c>
    </row>
    <row r="6" spans="10:12" ht="15">
      <c r="J6" s="43"/>
      <c r="K6" s="43" t="s">
        <v>10</v>
      </c>
      <c r="L6" s="119">
        <f>'Cover Page'!D35</f>
        <v>0</v>
      </c>
    </row>
    <row r="7" spans="1:12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9" spans="2:11" ht="15">
      <c r="B9" s="130" t="s">
        <v>19</v>
      </c>
      <c r="C9" s="43"/>
      <c r="D9" s="43"/>
      <c r="E9" s="43"/>
      <c r="F9" s="43"/>
      <c r="G9" s="43"/>
      <c r="H9" s="43"/>
      <c r="I9" s="43"/>
      <c r="J9" s="43"/>
      <c r="K9" s="43"/>
    </row>
    <row r="10" spans="2:11" ht="15">
      <c r="B10" s="130"/>
      <c r="C10" s="43"/>
      <c r="D10" s="53"/>
      <c r="E10" s="43"/>
      <c r="F10" s="43"/>
      <c r="G10" s="43"/>
      <c r="H10" s="43"/>
      <c r="I10" s="43"/>
      <c r="J10" s="43"/>
      <c r="K10" s="43"/>
    </row>
    <row r="11" spans="1:12" ht="15">
      <c r="A11" s="60" t="s">
        <v>20</v>
      </c>
      <c r="B11" s="53" t="s">
        <v>21</v>
      </c>
      <c r="C11" s="43"/>
      <c r="D11" s="131">
        <f>'Cover Page'!C11</f>
        <v>0</v>
      </c>
      <c r="E11" s="9"/>
      <c r="F11" s="9"/>
      <c r="G11" s="9"/>
      <c r="H11" s="25" t="s">
        <v>22</v>
      </c>
      <c r="I11" s="180"/>
      <c r="J11" s="177"/>
      <c r="K11" s="177"/>
      <c r="L11" s="177"/>
    </row>
    <row r="13" spans="2:12" ht="15">
      <c r="B13" s="16" t="s">
        <v>513</v>
      </c>
      <c r="H13" s="132"/>
      <c r="I13" s="181"/>
      <c r="J13" s="181"/>
      <c r="K13" s="181"/>
      <c r="L13" s="181"/>
    </row>
    <row r="15" spans="2:12" ht="15">
      <c r="B15" s="16" t="s">
        <v>23</v>
      </c>
      <c r="G15" s="176"/>
      <c r="H15" s="177"/>
      <c r="I15" s="177"/>
      <c r="J15" s="177"/>
      <c r="K15" s="177"/>
      <c r="L15" s="177"/>
    </row>
    <row r="17" spans="2:12" ht="15">
      <c r="B17" s="16" t="s">
        <v>0</v>
      </c>
      <c r="C17" s="176"/>
      <c r="D17" s="177"/>
      <c r="E17" s="177"/>
      <c r="F17" s="177"/>
      <c r="H17" s="43" t="s">
        <v>24</v>
      </c>
      <c r="I17" s="43"/>
      <c r="J17" s="178"/>
      <c r="K17" s="179"/>
      <c r="L17" s="179"/>
    </row>
    <row r="19" spans="2:11" ht="15">
      <c r="B19" s="130" t="s">
        <v>25</v>
      </c>
      <c r="C19" s="43"/>
      <c r="D19" s="43"/>
      <c r="E19" s="43"/>
      <c r="F19" s="43"/>
      <c r="G19" s="43"/>
      <c r="H19" s="43"/>
      <c r="I19" s="43"/>
      <c r="J19" s="43"/>
      <c r="K19" s="43"/>
    </row>
    <row r="20" spans="1:10" ht="15">
      <c r="A20" s="60" t="s">
        <v>26</v>
      </c>
      <c r="B20" s="16" t="s">
        <v>27</v>
      </c>
      <c r="C20" s="59" t="s">
        <v>28</v>
      </c>
      <c r="F20" s="16" t="s">
        <v>29</v>
      </c>
      <c r="G20" s="59" t="s">
        <v>30</v>
      </c>
      <c r="I20" s="16" t="s">
        <v>31</v>
      </c>
      <c r="J20" s="59" t="s">
        <v>32</v>
      </c>
    </row>
    <row r="22" spans="3:11" ht="15">
      <c r="C22" s="138" t="s">
        <v>167</v>
      </c>
      <c r="D22" s="16" t="s">
        <v>33</v>
      </c>
      <c r="G22" s="138" t="s">
        <v>167</v>
      </c>
      <c r="H22" s="16" t="s">
        <v>34</v>
      </c>
      <c r="J22" s="138" t="s">
        <v>167</v>
      </c>
      <c r="K22" s="16" t="s">
        <v>35</v>
      </c>
    </row>
    <row r="23" spans="3:11" ht="15">
      <c r="C23" s="138" t="s">
        <v>167</v>
      </c>
      <c r="D23" s="16" t="s">
        <v>36</v>
      </c>
      <c r="G23" s="138" t="s">
        <v>167</v>
      </c>
      <c r="H23" s="16" t="s">
        <v>37</v>
      </c>
      <c r="J23" s="138" t="s">
        <v>167</v>
      </c>
      <c r="K23" s="16" t="s">
        <v>38</v>
      </c>
    </row>
    <row r="24" spans="4:11" ht="15">
      <c r="D24" s="174"/>
      <c r="E24" s="174"/>
      <c r="G24" s="138" t="s">
        <v>167</v>
      </c>
      <c r="H24" s="16" t="s">
        <v>39</v>
      </c>
      <c r="J24" s="138" t="s">
        <v>167</v>
      </c>
      <c r="K24" s="16" t="s">
        <v>40</v>
      </c>
    </row>
    <row r="25" spans="7:11" ht="15">
      <c r="G25" s="138" t="s">
        <v>167</v>
      </c>
      <c r="H25" s="16" t="s">
        <v>36</v>
      </c>
      <c r="J25" s="138" t="s">
        <v>167</v>
      </c>
      <c r="K25" s="16" t="s">
        <v>36</v>
      </c>
    </row>
    <row r="26" spans="7:12" ht="15">
      <c r="G26" s="175"/>
      <c r="H26" s="174"/>
      <c r="I26" s="174"/>
      <c r="K26" s="175"/>
      <c r="L26" s="174"/>
    </row>
    <row r="27" spans="2:12" ht="15">
      <c r="B27" s="16" t="s">
        <v>41</v>
      </c>
      <c r="F27" s="174"/>
      <c r="G27" s="174"/>
      <c r="H27" s="174"/>
      <c r="I27" s="174"/>
      <c r="J27" s="174"/>
      <c r="K27" s="174"/>
      <c r="L27" s="174"/>
    </row>
    <row r="29" spans="2:12" ht="15">
      <c r="B29" s="16" t="s">
        <v>5</v>
      </c>
      <c r="D29" s="174"/>
      <c r="E29" s="174"/>
      <c r="F29" s="174"/>
      <c r="G29" s="174"/>
      <c r="H29" s="174"/>
      <c r="I29" s="174"/>
      <c r="J29" s="174"/>
      <c r="K29" s="174"/>
      <c r="L29" s="174"/>
    </row>
    <row r="31" spans="2:12" ht="15">
      <c r="B31" s="16" t="s">
        <v>42</v>
      </c>
      <c r="G31" s="175"/>
      <c r="H31" s="174"/>
      <c r="I31" s="174"/>
      <c r="J31" s="174"/>
      <c r="K31" s="174"/>
      <c r="L31" s="174"/>
    </row>
    <row r="33" spans="2:12" ht="15">
      <c r="B33" s="76" t="s">
        <v>43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5" spans="1:11" ht="15">
      <c r="A35" s="60" t="s">
        <v>44</v>
      </c>
      <c r="B35" s="16" t="s">
        <v>45</v>
      </c>
      <c r="H35" s="25" t="s">
        <v>46</v>
      </c>
      <c r="K35" s="25" t="s">
        <v>47</v>
      </c>
    </row>
    <row r="37" spans="3:11" ht="15">
      <c r="C37" s="16" t="s">
        <v>48</v>
      </c>
      <c r="G37" s="44" t="s">
        <v>27</v>
      </c>
      <c r="H37" s="149"/>
      <c r="K37" s="11">
        <f>IF(H37=0,0,H37/$H$40)</f>
        <v>0</v>
      </c>
    </row>
    <row r="38" spans="3:11" ht="15">
      <c r="C38" s="16" t="s">
        <v>49</v>
      </c>
      <c r="G38" s="44" t="s">
        <v>29</v>
      </c>
      <c r="H38" s="149"/>
      <c r="K38" s="11">
        <f>IF(H38=0,0,H38/$H$40)</f>
        <v>0</v>
      </c>
    </row>
    <row r="39" spans="3:11" ht="15">
      <c r="C39" s="16" t="s">
        <v>50</v>
      </c>
      <c r="G39" s="44" t="s">
        <v>31</v>
      </c>
      <c r="H39" s="149"/>
      <c r="K39" s="11">
        <f>IF(H39=0,0,H39/$H$40)</f>
        <v>0</v>
      </c>
    </row>
    <row r="40" spans="3:11" ht="15.75" thickBot="1">
      <c r="C40" s="16" t="s">
        <v>51</v>
      </c>
      <c r="G40" s="44" t="s">
        <v>52</v>
      </c>
      <c r="H40" s="150">
        <f>SUM(H37:H39)</f>
        <v>0</v>
      </c>
      <c r="K40" s="133">
        <f>SUM(K37:K39)</f>
        <v>0</v>
      </c>
    </row>
    <row r="41" ht="15.75" thickTop="1"/>
    <row r="42" spans="2:13" ht="15">
      <c r="B42" s="134"/>
      <c r="C42" s="129"/>
      <c r="D42" s="135"/>
      <c r="E42" s="135"/>
      <c r="F42" s="135"/>
      <c r="G42" s="135"/>
      <c r="H42" s="135"/>
      <c r="I42" s="135"/>
      <c r="J42" s="135"/>
      <c r="K42" s="135"/>
      <c r="L42" s="135"/>
      <c r="M42" s="47"/>
    </row>
    <row r="43" spans="1:13" ht="1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</row>
    <row r="44" spans="1:13" ht="15">
      <c r="A44" s="13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</row>
    <row r="45" spans="1:13" ht="1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</row>
    <row r="51" spans="1:12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8:12" ht="15">
      <c r="H52" s="165" t="str">
        <f>Certification!F49</f>
        <v>As Submitted by Provider</v>
      </c>
      <c r="I52" s="165"/>
      <c r="J52" s="165"/>
      <c r="K52" s="165"/>
      <c r="L52" s="44" t="s">
        <v>551</v>
      </c>
    </row>
  </sheetData>
  <sheetProtection password="DA7C" sheet="1" objects="1" scenarios="1" selectLockedCells="1"/>
  <mergeCells count="12">
    <mergeCell ref="I11:L11"/>
    <mergeCell ref="I13:L13"/>
    <mergeCell ref="G15:L15"/>
    <mergeCell ref="G31:L31"/>
    <mergeCell ref="D29:L29"/>
    <mergeCell ref="F27:L27"/>
    <mergeCell ref="G26:I26"/>
    <mergeCell ref="K26:L26"/>
    <mergeCell ref="D24:E24"/>
    <mergeCell ref="H52:K52"/>
    <mergeCell ref="C17:F17"/>
    <mergeCell ref="J17:L17"/>
  </mergeCells>
  <printOptions horizontalCentered="1"/>
  <pageMargins left="0" right="0" top="0" bottom="0" header="0.5" footer="0.5"/>
  <pageSetup fitToHeight="1" fitToWidth="1" horizontalDpi="300" verticalDpi="300" orientation="portrait" scale="99" r:id="rId1"/>
  <headerFooter alignWithMargins="0">
    <oddFooter>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3:O58"/>
  <sheetViews>
    <sheetView showGridLines="0" showRowColHeaders="0" showZeros="0" zoomScalePageLayoutView="0" workbookViewId="0" topLeftCell="A1">
      <selection activeCell="E14" sqref="E14"/>
    </sheetView>
  </sheetViews>
  <sheetFormatPr defaultColWidth="9.00390625" defaultRowHeight="15.75"/>
  <cols>
    <col min="1" max="1" width="4.625" style="16" customWidth="1"/>
    <col min="2" max="2" width="4.625" style="16" hidden="1" customWidth="1"/>
    <col min="3" max="3" width="3.375" style="16" customWidth="1"/>
    <col min="4" max="4" width="26.375" style="16" customWidth="1"/>
    <col min="5" max="5" width="10.625" style="16" customWidth="1"/>
    <col min="6" max="6" width="1.625" style="16" customWidth="1"/>
    <col min="7" max="7" width="10.625" style="16" customWidth="1"/>
    <col min="8" max="8" width="1.625" style="16" customWidth="1"/>
    <col min="9" max="9" width="10.625" style="16" customWidth="1"/>
    <col min="10" max="10" width="1.625" style="16" customWidth="1"/>
    <col min="11" max="11" width="10.625" style="16" customWidth="1"/>
    <col min="12" max="12" width="1.625" style="16" customWidth="1"/>
    <col min="13" max="13" width="10.625" style="16" customWidth="1"/>
    <col min="14" max="14" width="1.625" style="16" customWidth="1"/>
    <col min="15" max="15" width="12.875" style="16" customWidth="1"/>
    <col min="16" max="16384" width="9.00390625" style="16" customWidth="1"/>
  </cols>
  <sheetData>
    <row r="3" spans="1:15" ht="15">
      <c r="A3" s="51" t="s">
        <v>54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5" ht="15">
      <c r="O5" s="50" t="s">
        <v>55</v>
      </c>
    </row>
    <row r="6" spans="13:15" ht="15">
      <c r="M6" s="44" t="s">
        <v>570</v>
      </c>
      <c r="N6" s="44"/>
      <c r="O6" s="46">
        <f>Certification!G8</f>
        <v>0</v>
      </c>
    </row>
    <row r="7" spans="13:15" ht="15">
      <c r="M7" s="44" t="s">
        <v>56</v>
      </c>
      <c r="N7" s="44"/>
      <c r="O7" s="45">
        <f>'Cover Page'!D33</f>
        <v>0</v>
      </c>
    </row>
    <row r="8" spans="13:15" ht="15">
      <c r="M8" s="44" t="s">
        <v>10</v>
      </c>
      <c r="N8" s="44"/>
      <c r="O8" s="45">
        <f>'Cover Page'!D35</f>
        <v>0</v>
      </c>
    </row>
    <row r="9" spans="1:15" ht="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5">
      <c r="A10" s="51" t="s">
        <v>57</v>
      </c>
      <c r="B10" s="51"/>
      <c r="C10" s="43"/>
      <c r="D10" s="89"/>
      <c r="E10" s="25" t="s">
        <v>58</v>
      </c>
      <c r="F10" s="25"/>
      <c r="G10" s="25" t="s">
        <v>59</v>
      </c>
      <c r="H10" s="25"/>
      <c r="I10" s="25" t="s">
        <v>60</v>
      </c>
      <c r="J10" s="25"/>
      <c r="K10" s="25" t="s">
        <v>61</v>
      </c>
      <c r="L10" s="25"/>
      <c r="M10" s="25" t="s">
        <v>62</v>
      </c>
      <c r="N10" s="25"/>
      <c r="O10" s="25" t="s">
        <v>63</v>
      </c>
    </row>
    <row r="11" spans="1:15" ht="15">
      <c r="A11" s="9"/>
      <c r="B11" s="9"/>
      <c r="C11" s="9"/>
      <c r="D11" s="9"/>
      <c r="E11" s="46"/>
      <c r="F11" s="46"/>
      <c r="G11" s="46"/>
      <c r="H11" s="46"/>
      <c r="I11" s="46"/>
      <c r="J11" s="46"/>
      <c r="K11" s="46"/>
      <c r="L11" s="46"/>
      <c r="M11" s="46" t="s">
        <v>64</v>
      </c>
      <c r="N11" s="46"/>
      <c r="O11" s="46" t="s">
        <v>65</v>
      </c>
    </row>
    <row r="12" spans="1:15" ht="15">
      <c r="A12" s="9"/>
      <c r="B12" s="9"/>
      <c r="C12" s="9"/>
      <c r="D12" s="9"/>
      <c r="E12" s="46">
        <v>1</v>
      </c>
      <c r="F12" s="46"/>
      <c r="G12" s="46">
        <v>2</v>
      </c>
      <c r="H12" s="46"/>
      <c r="I12" s="46">
        <v>3</v>
      </c>
      <c r="J12" s="46"/>
      <c r="K12" s="46">
        <v>4</v>
      </c>
      <c r="L12" s="46"/>
      <c r="M12" s="46">
        <v>5</v>
      </c>
      <c r="N12" s="46"/>
      <c r="O12" s="46">
        <v>6</v>
      </c>
    </row>
    <row r="13" spans="3:4" ht="15">
      <c r="C13" s="88"/>
      <c r="D13" s="126" t="s">
        <v>66</v>
      </c>
    </row>
    <row r="14" spans="1:15" ht="15">
      <c r="A14" s="118" t="s">
        <v>20</v>
      </c>
      <c r="B14" s="118"/>
      <c r="D14" s="16" t="s">
        <v>67</v>
      </c>
      <c r="E14" s="10"/>
      <c r="F14" s="104"/>
      <c r="G14" s="10"/>
      <c r="H14" s="127"/>
      <c r="I14" s="20">
        <f>+G14+E14</f>
        <v>0</v>
      </c>
      <c r="J14" s="104"/>
      <c r="K14" s="20">
        <f>SUMIF(a1line,A14,a1amount)+SUMIF(a1p2line,A14,a1p2amount)</f>
        <v>0</v>
      </c>
      <c r="L14" s="104"/>
      <c r="M14" s="20">
        <f>SUMIF(a21lineincrease,A14,a21amountincrease)-SUMIF(a21linedecrease,A14,a21amountdecrease)+SUMIF(a22lineincrease,A14,a22amountincrease)-SUMIF(a22linedecrease,A14,a22amountdecrease)</f>
        <v>0</v>
      </c>
      <c r="N14" s="104"/>
      <c r="O14" s="20">
        <f>SUM(I14:M14)</f>
        <v>0</v>
      </c>
    </row>
    <row r="15" spans="1:15" ht="15">
      <c r="A15" s="118" t="s">
        <v>26</v>
      </c>
      <c r="B15" s="118"/>
      <c r="D15" s="16" t="s">
        <v>508</v>
      </c>
      <c r="E15" s="10"/>
      <c r="F15" s="104"/>
      <c r="G15" s="10"/>
      <c r="H15" s="127"/>
      <c r="I15" s="20">
        <f>+G15+E15</f>
        <v>0</v>
      </c>
      <c r="J15" s="104"/>
      <c r="K15" s="20">
        <f aca="true" t="shared" si="0" ref="K15:K30">SUMIF(a1line,A15,a1amount)+SUMIF(a1p2line,A15,a1p2amount)</f>
        <v>0</v>
      </c>
      <c r="L15" s="104"/>
      <c r="M15" s="20">
        <f aca="true" t="shared" si="1" ref="M15:M30">SUMIF(a21lineincrease,A15,a21amountincrease)-SUMIF(a21linedecrease,A15,a21amountdecrease)+SUMIF(a22lineincrease,A15,a22amountincrease)-SUMIF(a22linedecrease,A15,a22amountdecrease)</f>
        <v>0</v>
      </c>
      <c r="N15" s="104"/>
      <c r="O15" s="20">
        <f>SUM(I15:M15)</f>
        <v>0</v>
      </c>
    </row>
    <row r="16" spans="1:15" ht="15">
      <c r="A16" s="118" t="s">
        <v>44</v>
      </c>
      <c r="B16" s="118"/>
      <c r="D16" s="16" t="s">
        <v>507</v>
      </c>
      <c r="E16" s="10"/>
      <c r="F16" s="104"/>
      <c r="G16" s="10"/>
      <c r="H16" s="127"/>
      <c r="I16" s="20">
        <f aca="true" t="shared" si="2" ref="I16:I30">+G16+E16</f>
        <v>0</v>
      </c>
      <c r="J16" s="104"/>
      <c r="K16" s="20">
        <f t="shared" si="0"/>
        <v>0</v>
      </c>
      <c r="L16" s="104"/>
      <c r="M16" s="20">
        <f t="shared" si="1"/>
        <v>0</v>
      </c>
      <c r="N16" s="104"/>
      <c r="O16" s="20">
        <f aca="true" t="shared" si="3" ref="O16:O30">SUM(I16:M16)</f>
        <v>0</v>
      </c>
    </row>
    <row r="17" spans="1:15" ht="15">
      <c r="A17" s="118" t="s">
        <v>53</v>
      </c>
      <c r="B17" s="118"/>
      <c r="D17" s="16" t="s">
        <v>68</v>
      </c>
      <c r="E17" s="10"/>
      <c r="F17" s="104"/>
      <c r="G17" s="10"/>
      <c r="H17" s="127"/>
      <c r="I17" s="20">
        <f t="shared" si="2"/>
        <v>0</v>
      </c>
      <c r="J17" s="104"/>
      <c r="K17" s="20">
        <f t="shared" si="0"/>
        <v>0</v>
      </c>
      <c r="L17" s="104"/>
      <c r="M17" s="20">
        <f t="shared" si="1"/>
        <v>0</v>
      </c>
      <c r="N17" s="104"/>
      <c r="O17" s="20">
        <f t="shared" si="3"/>
        <v>0</v>
      </c>
    </row>
    <row r="18" spans="1:15" ht="15">
      <c r="A18" s="118" t="s">
        <v>69</v>
      </c>
      <c r="B18" s="118"/>
      <c r="D18" s="16" t="s">
        <v>70</v>
      </c>
      <c r="E18" s="10"/>
      <c r="F18" s="104"/>
      <c r="G18" s="10"/>
      <c r="H18" s="127"/>
      <c r="I18" s="20">
        <f t="shared" si="2"/>
        <v>0</v>
      </c>
      <c r="J18" s="104"/>
      <c r="K18" s="20">
        <f t="shared" si="0"/>
        <v>0</v>
      </c>
      <c r="L18" s="104"/>
      <c r="M18" s="20">
        <f t="shared" si="1"/>
        <v>0</v>
      </c>
      <c r="N18" s="104"/>
      <c r="O18" s="20">
        <f t="shared" si="3"/>
        <v>0</v>
      </c>
    </row>
    <row r="19" spans="1:15" ht="15">
      <c r="A19" s="118" t="s">
        <v>71</v>
      </c>
      <c r="B19" s="118"/>
      <c r="D19" s="16" t="s">
        <v>72</v>
      </c>
      <c r="E19" s="10"/>
      <c r="F19" s="104"/>
      <c r="G19" s="10"/>
      <c r="H19" s="127"/>
      <c r="I19" s="20">
        <f t="shared" si="2"/>
        <v>0</v>
      </c>
      <c r="J19" s="104"/>
      <c r="K19" s="20">
        <f t="shared" si="0"/>
        <v>0</v>
      </c>
      <c r="L19" s="104"/>
      <c r="M19" s="20">
        <f t="shared" si="1"/>
        <v>0</v>
      </c>
      <c r="N19" s="104"/>
      <c r="O19" s="20">
        <f t="shared" si="3"/>
        <v>0</v>
      </c>
    </row>
    <row r="20" spans="1:15" ht="15">
      <c r="A20" s="118" t="s">
        <v>73</v>
      </c>
      <c r="B20" s="118"/>
      <c r="D20" s="16" t="s">
        <v>74</v>
      </c>
      <c r="E20" s="10"/>
      <c r="F20" s="104"/>
      <c r="G20" s="10"/>
      <c r="H20" s="127"/>
      <c r="I20" s="20">
        <f t="shared" si="2"/>
        <v>0</v>
      </c>
      <c r="J20" s="104"/>
      <c r="K20" s="20">
        <f t="shared" si="0"/>
        <v>0</v>
      </c>
      <c r="L20" s="104"/>
      <c r="M20" s="20">
        <f t="shared" si="1"/>
        <v>0</v>
      </c>
      <c r="N20" s="104"/>
      <c r="O20" s="20">
        <f t="shared" si="3"/>
        <v>0</v>
      </c>
    </row>
    <row r="21" spans="1:15" ht="15">
      <c r="A21" s="118" t="s">
        <v>75</v>
      </c>
      <c r="B21" s="118"/>
      <c r="D21" s="16" t="s">
        <v>76</v>
      </c>
      <c r="E21" s="10"/>
      <c r="F21" s="104"/>
      <c r="G21" s="10"/>
      <c r="H21" s="127"/>
      <c r="I21" s="20">
        <f t="shared" si="2"/>
        <v>0</v>
      </c>
      <c r="J21" s="104"/>
      <c r="K21" s="20">
        <f t="shared" si="0"/>
        <v>0</v>
      </c>
      <c r="L21" s="104"/>
      <c r="M21" s="20">
        <f t="shared" si="1"/>
        <v>0</v>
      </c>
      <c r="N21" s="104"/>
      <c r="O21" s="20">
        <f t="shared" si="3"/>
        <v>0</v>
      </c>
    </row>
    <row r="22" spans="1:15" ht="15">
      <c r="A22" s="118" t="s">
        <v>77</v>
      </c>
      <c r="B22" s="118"/>
      <c r="D22" s="16" t="s">
        <v>78</v>
      </c>
      <c r="E22" s="10"/>
      <c r="F22" s="104"/>
      <c r="G22" s="10"/>
      <c r="H22" s="127"/>
      <c r="I22" s="20">
        <f t="shared" si="2"/>
        <v>0</v>
      </c>
      <c r="J22" s="104"/>
      <c r="K22" s="20">
        <f t="shared" si="0"/>
        <v>0</v>
      </c>
      <c r="L22" s="104"/>
      <c r="M22" s="20">
        <f t="shared" si="1"/>
        <v>0</v>
      </c>
      <c r="N22" s="104"/>
      <c r="O22" s="20">
        <f t="shared" si="3"/>
        <v>0</v>
      </c>
    </row>
    <row r="23" spans="1:15" ht="15">
      <c r="A23" s="118" t="s">
        <v>79</v>
      </c>
      <c r="B23" s="118"/>
      <c r="D23" s="16" t="s">
        <v>80</v>
      </c>
      <c r="E23" s="10"/>
      <c r="F23" s="104"/>
      <c r="G23" s="10"/>
      <c r="H23" s="127"/>
      <c r="I23" s="20">
        <f t="shared" si="2"/>
        <v>0</v>
      </c>
      <c r="J23" s="104"/>
      <c r="K23" s="20">
        <f t="shared" si="0"/>
        <v>0</v>
      </c>
      <c r="L23" s="104"/>
      <c r="M23" s="20">
        <f t="shared" si="1"/>
        <v>0</v>
      </c>
      <c r="N23" s="104"/>
      <c r="O23" s="20">
        <f t="shared" si="3"/>
        <v>0</v>
      </c>
    </row>
    <row r="24" spans="1:15" ht="15">
      <c r="A24" s="118" t="s">
        <v>81</v>
      </c>
      <c r="B24" s="118"/>
      <c r="D24" s="16" t="s">
        <v>82</v>
      </c>
      <c r="E24" s="10"/>
      <c r="F24" s="104"/>
      <c r="G24" s="10"/>
      <c r="H24" s="127"/>
      <c r="I24" s="20">
        <f t="shared" si="2"/>
        <v>0</v>
      </c>
      <c r="J24" s="104"/>
      <c r="K24" s="20">
        <f t="shared" si="0"/>
        <v>0</v>
      </c>
      <c r="L24" s="104"/>
      <c r="M24" s="20">
        <f t="shared" si="1"/>
        <v>0</v>
      </c>
      <c r="N24" s="104"/>
      <c r="O24" s="20">
        <f t="shared" si="3"/>
        <v>0</v>
      </c>
    </row>
    <row r="25" spans="1:15" ht="15">
      <c r="A25" s="118" t="s">
        <v>83</v>
      </c>
      <c r="B25" s="118"/>
      <c r="D25" s="16" t="s">
        <v>84</v>
      </c>
      <c r="E25" s="10"/>
      <c r="F25" s="104"/>
      <c r="G25" s="10"/>
      <c r="H25" s="127"/>
      <c r="I25" s="20">
        <f t="shared" si="2"/>
        <v>0</v>
      </c>
      <c r="J25" s="104"/>
      <c r="K25" s="20">
        <f t="shared" si="0"/>
        <v>0</v>
      </c>
      <c r="L25" s="104"/>
      <c r="M25" s="20">
        <f t="shared" si="1"/>
        <v>0</v>
      </c>
      <c r="N25" s="104"/>
      <c r="O25" s="20">
        <f t="shared" si="3"/>
        <v>0</v>
      </c>
    </row>
    <row r="26" spans="1:15" ht="15">
      <c r="A26" s="118" t="s">
        <v>85</v>
      </c>
      <c r="B26" s="118"/>
      <c r="D26" s="16" t="s">
        <v>86</v>
      </c>
      <c r="E26" s="10"/>
      <c r="F26" s="104"/>
      <c r="G26" s="10"/>
      <c r="H26" s="127"/>
      <c r="I26" s="20">
        <f t="shared" si="2"/>
        <v>0</v>
      </c>
      <c r="J26" s="104"/>
      <c r="K26" s="20">
        <f t="shared" si="0"/>
        <v>0</v>
      </c>
      <c r="L26" s="104"/>
      <c r="M26" s="20">
        <f t="shared" si="1"/>
        <v>0</v>
      </c>
      <c r="N26" s="104"/>
      <c r="O26" s="20">
        <f t="shared" si="3"/>
        <v>0</v>
      </c>
    </row>
    <row r="27" spans="1:15" ht="15">
      <c r="A27" s="118" t="s">
        <v>87</v>
      </c>
      <c r="B27" s="118"/>
      <c r="D27" s="16" t="s">
        <v>88</v>
      </c>
      <c r="E27" s="10"/>
      <c r="F27" s="104"/>
      <c r="G27" s="10"/>
      <c r="H27" s="127"/>
      <c r="I27" s="20">
        <f t="shared" si="2"/>
        <v>0</v>
      </c>
      <c r="J27" s="104"/>
      <c r="K27" s="20">
        <f t="shared" si="0"/>
        <v>0</v>
      </c>
      <c r="L27" s="104"/>
      <c r="M27" s="20">
        <f t="shared" si="1"/>
        <v>0</v>
      </c>
      <c r="N27" s="104"/>
      <c r="O27" s="20">
        <f t="shared" si="3"/>
        <v>0</v>
      </c>
    </row>
    <row r="28" spans="1:15" ht="15">
      <c r="A28" s="118" t="s">
        <v>89</v>
      </c>
      <c r="B28" s="118"/>
      <c r="D28" s="16" t="s">
        <v>90</v>
      </c>
      <c r="E28" s="10"/>
      <c r="F28" s="104"/>
      <c r="G28" s="10"/>
      <c r="H28" s="127"/>
      <c r="I28" s="20">
        <f t="shared" si="2"/>
        <v>0</v>
      </c>
      <c r="J28" s="104"/>
      <c r="K28" s="20">
        <f t="shared" si="0"/>
        <v>0</v>
      </c>
      <c r="L28" s="104"/>
      <c r="M28" s="20">
        <f t="shared" si="1"/>
        <v>0</v>
      </c>
      <c r="N28" s="104"/>
      <c r="O28" s="20">
        <f t="shared" si="3"/>
        <v>0</v>
      </c>
    </row>
    <row r="29" spans="1:15" ht="15">
      <c r="A29" s="118" t="s">
        <v>91</v>
      </c>
      <c r="B29" s="118"/>
      <c r="D29" s="15" t="s">
        <v>573</v>
      </c>
      <c r="E29" s="10"/>
      <c r="F29" s="104"/>
      <c r="G29" s="10"/>
      <c r="H29" s="127"/>
      <c r="I29" s="20">
        <f t="shared" si="2"/>
        <v>0</v>
      </c>
      <c r="J29" s="104"/>
      <c r="K29" s="20">
        <f t="shared" si="0"/>
        <v>0</v>
      </c>
      <c r="L29" s="104"/>
      <c r="M29" s="20">
        <f t="shared" si="1"/>
        <v>0</v>
      </c>
      <c r="N29" s="104"/>
      <c r="O29" s="20">
        <f t="shared" si="3"/>
        <v>0</v>
      </c>
    </row>
    <row r="30" spans="1:15" ht="15">
      <c r="A30" s="118" t="s">
        <v>92</v>
      </c>
      <c r="B30" s="118"/>
      <c r="D30" s="15" t="s">
        <v>573</v>
      </c>
      <c r="E30" s="10"/>
      <c r="F30" s="104"/>
      <c r="G30" s="10"/>
      <c r="H30" s="127"/>
      <c r="I30" s="20">
        <f t="shared" si="2"/>
        <v>0</v>
      </c>
      <c r="J30" s="104"/>
      <c r="K30" s="20">
        <f t="shared" si="0"/>
        <v>0</v>
      </c>
      <c r="L30" s="104"/>
      <c r="M30" s="20">
        <f t="shared" si="1"/>
        <v>0</v>
      </c>
      <c r="N30" s="104"/>
      <c r="O30" s="20">
        <f t="shared" si="3"/>
        <v>0</v>
      </c>
    </row>
    <row r="31" spans="1:2" ht="15">
      <c r="A31" s="116"/>
      <c r="B31" s="116"/>
    </row>
    <row r="32" spans="1:4" ht="15">
      <c r="A32" s="116"/>
      <c r="B32" s="116"/>
      <c r="D32" s="57" t="s">
        <v>93</v>
      </c>
    </row>
    <row r="33" spans="1:15" ht="15">
      <c r="A33" s="118" t="s">
        <v>94</v>
      </c>
      <c r="B33" s="44" t="s">
        <v>95</v>
      </c>
      <c r="C33" s="60" t="s">
        <v>96</v>
      </c>
      <c r="D33" s="16" t="s">
        <v>97</v>
      </c>
      <c r="E33" s="10"/>
      <c r="F33" s="104"/>
      <c r="G33" s="10"/>
      <c r="H33" s="127"/>
      <c r="I33" s="20">
        <f>+G33+E33</f>
        <v>0</v>
      </c>
      <c r="J33" s="104"/>
      <c r="K33" s="20">
        <f>SUMIF(a1line,B33,a1amount)+SUMIF(a1p2line,B33,a1p2amount)</f>
        <v>0</v>
      </c>
      <c r="L33" s="104"/>
      <c r="M33" s="20">
        <f>SUMIF(a21lineincrease,B33,a21amountincrease)-SUMIF(a21linedecrease,B33,a21amountdecrease)+SUMIF(a22lineincrease,B33,a22amountincrease)-SUMIF(a22linedecrease,B33,a22amountdecrease)</f>
        <v>0</v>
      </c>
      <c r="N33" s="104"/>
      <c r="O33" s="20">
        <f>SUM(I33:M33)</f>
        <v>0</v>
      </c>
    </row>
    <row r="34" spans="1:15" ht="15">
      <c r="A34" s="118"/>
      <c r="B34" s="44" t="s">
        <v>98</v>
      </c>
      <c r="C34" s="60" t="s">
        <v>99</v>
      </c>
      <c r="D34" s="16" t="s">
        <v>100</v>
      </c>
      <c r="E34" s="10"/>
      <c r="F34" s="104"/>
      <c r="G34" s="10"/>
      <c r="H34" s="127"/>
      <c r="I34" s="20">
        <f>+G34+E34</f>
        <v>0</v>
      </c>
      <c r="J34" s="104"/>
      <c r="K34" s="20">
        <f aca="true" t="shared" si="4" ref="K34:K39">SUMIF(a1line,B34,a1amount)+SUMIF(a1p2line,B34,a1p2amount)</f>
        <v>0</v>
      </c>
      <c r="L34" s="104"/>
      <c r="M34" s="20">
        <f aca="true" t="shared" si="5" ref="M34:M39">SUMIF(a21lineincrease,B34,a21amountincrease)-SUMIF(a21linedecrease,B34,a21amountdecrease)+SUMIF(a22lineincrease,B34,a22amountincrease)-SUMIF(a22linedecrease,B34,a22amountdecrease)</f>
        <v>0</v>
      </c>
      <c r="N34" s="104"/>
      <c r="O34" s="20">
        <f aca="true" t="shared" si="6" ref="O34:O46">SUM(I34:M34)</f>
        <v>0</v>
      </c>
    </row>
    <row r="35" spans="1:15" ht="15">
      <c r="A35" s="118"/>
      <c r="B35" s="44" t="s">
        <v>101</v>
      </c>
      <c r="C35" s="60" t="s">
        <v>102</v>
      </c>
      <c r="D35" s="16" t="s">
        <v>103</v>
      </c>
      <c r="E35" s="10"/>
      <c r="F35" s="104"/>
      <c r="G35" s="10"/>
      <c r="H35" s="127"/>
      <c r="I35" s="20">
        <f aca="true" t="shared" si="7" ref="I35:I46">+G35+E35</f>
        <v>0</v>
      </c>
      <c r="J35" s="104"/>
      <c r="K35" s="20">
        <f t="shared" si="4"/>
        <v>0</v>
      </c>
      <c r="L35" s="104"/>
      <c r="M35" s="20">
        <f t="shared" si="5"/>
        <v>0</v>
      </c>
      <c r="N35" s="104"/>
      <c r="O35" s="20">
        <f t="shared" si="6"/>
        <v>0</v>
      </c>
    </row>
    <row r="36" spans="1:15" ht="15">
      <c r="A36" s="118"/>
      <c r="B36" s="44" t="s">
        <v>104</v>
      </c>
      <c r="C36" s="60" t="s">
        <v>105</v>
      </c>
      <c r="D36" s="16" t="s">
        <v>106</v>
      </c>
      <c r="E36" s="10"/>
      <c r="F36" s="104"/>
      <c r="G36" s="10"/>
      <c r="H36" s="127"/>
      <c r="I36" s="20">
        <f t="shared" si="7"/>
        <v>0</v>
      </c>
      <c r="J36" s="104"/>
      <c r="K36" s="20">
        <f t="shared" si="4"/>
        <v>0</v>
      </c>
      <c r="L36" s="104"/>
      <c r="M36" s="20">
        <f t="shared" si="5"/>
        <v>0</v>
      </c>
      <c r="N36" s="104"/>
      <c r="O36" s="20">
        <f t="shared" si="6"/>
        <v>0</v>
      </c>
    </row>
    <row r="37" spans="1:15" ht="15">
      <c r="A37" s="118"/>
      <c r="B37" s="44" t="s">
        <v>107</v>
      </c>
      <c r="C37" s="60" t="s">
        <v>108</v>
      </c>
      <c r="D37" s="16" t="s">
        <v>109</v>
      </c>
      <c r="E37" s="10"/>
      <c r="F37" s="104"/>
      <c r="G37" s="10"/>
      <c r="H37" s="127"/>
      <c r="I37" s="20">
        <f t="shared" si="7"/>
        <v>0</v>
      </c>
      <c r="J37" s="104"/>
      <c r="K37" s="20">
        <f t="shared" si="4"/>
        <v>0</v>
      </c>
      <c r="L37" s="104"/>
      <c r="M37" s="20">
        <f t="shared" si="5"/>
        <v>0</v>
      </c>
      <c r="N37" s="104"/>
      <c r="O37" s="20">
        <f t="shared" si="6"/>
        <v>0</v>
      </c>
    </row>
    <row r="38" spans="1:15" ht="15">
      <c r="A38" s="118"/>
      <c r="B38" s="44" t="s">
        <v>110</v>
      </c>
      <c r="C38" s="60" t="s">
        <v>111</v>
      </c>
      <c r="D38" s="15" t="s">
        <v>573</v>
      </c>
      <c r="E38" s="10"/>
      <c r="F38" s="104"/>
      <c r="G38" s="10"/>
      <c r="H38" s="127"/>
      <c r="I38" s="20">
        <f t="shared" si="7"/>
        <v>0</v>
      </c>
      <c r="J38" s="104"/>
      <c r="K38" s="20">
        <f t="shared" si="4"/>
        <v>0</v>
      </c>
      <c r="L38" s="104"/>
      <c r="M38" s="20">
        <f t="shared" si="5"/>
        <v>0</v>
      </c>
      <c r="N38" s="104"/>
      <c r="O38" s="20">
        <f t="shared" si="6"/>
        <v>0</v>
      </c>
    </row>
    <row r="39" spans="1:15" ht="15">
      <c r="A39" s="118"/>
      <c r="B39" s="44" t="s">
        <v>112</v>
      </c>
      <c r="C39" s="60" t="s">
        <v>113</v>
      </c>
      <c r="D39" s="15" t="s">
        <v>573</v>
      </c>
      <c r="E39" s="10"/>
      <c r="F39" s="104"/>
      <c r="G39" s="10"/>
      <c r="H39" s="127"/>
      <c r="I39" s="20">
        <f t="shared" si="7"/>
        <v>0</v>
      </c>
      <c r="J39" s="104"/>
      <c r="K39" s="20">
        <f t="shared" si="4"/>
        <v>0</v>
      </c>
      <c r="L39" s="104"/>
      <c r="M39" s="20">
        <f t="shared" si="5"/>
        <v>0</v>
      </c>
      <c r="N39" s="104"/>
      <c r="O39" s="20">
        <f t="shared" si="6"/>
        <v>0</v>
      </c>
    </row>
    <row r="40" spans="1:15" ht="15">
      <c r="A40" s="118" t="s">
        <v>114</v>
      </c>
      <c r="B40" s="118"/>
      <c r="D40" s="16" t="s">
        <v>115</v>
      </c>
      <c r="E40" s="10"/>
      <c r="F40" s="104"/>
      <c r="G40" s="10"/>
      <c r="H40" s="127"/>
      <c r="I40" s="20">
        <f t="shared" si="7"/>
        <v>0</v>
      </c>
      <c r="J40" s="104"/>
      <c r="K40" s="20">
        <f aca="true" t="shared" si="8" ref="K40:K46">SUMIF(a1line,A40,a1amount)+SUMIF(a1p2line,A40,a1p2amount)</f>
        <v>0</v>
      </c>
      <c r="L40" s="104"/>
      <c r="M40" s="20">
        <f aca="true" t="shared" si="9" ref="M40:M46">SUMIF(a21lineincrease,A40,a21amountincrease)-SUMIF(a21linedecrease,A40,a21amountdecrease)+SUMIF(a22lineincrease,A40,a22amountincrease)-SUMIF(a22linedecrease,A40,a22amountdecrease)</f>
        <v>0</v>
      </c>
      <c r="N40" s="104"/>
      <c r="O40" s="20">
        <f t="shared" si="6"/>
        <v>0</v>
      </c>
    </row>
    <row r="41" spans="1:15" ht="15">
      <c r="A41" s="118" t="s">
        <v>116</v>
      </c>
      <c r="B41" s="118"/>
      <c r="D41" s="16" t="s">
        <v>117</v>
      </c>
      <c r="E41" s="10"/>
      <c r="F41" s="104"/>
      <c r="G41" s="10"/>
      <c r="H41" s="127"/>
      <c r="I41" s="20">
        <f t="shared" si="7"/>
        <v>0</v>
      </c>
      <c r="J41" s="104"/>
      <c r="K41" s="20">
        <f t="shared" si="8"/>
        <v>0</v>
      </c>
      <c r="L41" s="104"/>
      <c r="M41" s="20">
        <f t="shared" si="9"/>
        <v>0</v>
      </c>
      <c r="N41" s="104"/>
      <c r="O41" s="20">
        <f t="shared" si="6"/>
        <v>0</v>
      </c>
    </row>
    <row r="42" spans="1:15" ht="15">
      <c r="A42" s="118" t="s">
        <v>118</v>
      </c>
      <c r="B42" s="118"/>
      <c r="D42" s="16" t="s">
        <v>119</v>
      </c>
      <c r="E42" s="10"/>
      <c r="F42" s="104"/>
      <c r="G42" s="10"/>
      <c r="H42" s="127"/>
      <c r="I42" s="20">
        <f t="shared" si="7"/>
        <v>0</v>
      </c>
      <c r="J42" s="104"/>
      <c r="K42" s="20">
        <f t="shared" si="8"/>
        <v>0</v>
      </c>
      <c r="L42" s="104"/>
      <c r="M42" s="20">
        <f t="shared" si="9"/>
        <v>0</v>
      </c>
      <c r="N42" s="104"/>
      <c r="O42" s="20">
        <f t="shared" si="6"/>
        <v>0</v>
      </c>
    </row>
    <row r="43" spans="1:15" ht="15">
      <c r="A43" s="118" t="s">
        <v>120</v>
      </c>
      <c r="B43" s="118"/>
      <c r="D43" s="16" t="s">
        <v>121</v>
      </c>
      <c r="E43" s="10"/>
      <c r="F43" s="104"/>
      <c r="G43" s="10"/>
      <c r="H43" s="127"/>
      <c r="I43" s="20">
        <f t="shared" si="7"/>
        <v>0</v>
      </c>
      <c r="J43" s="104"/>
      <c r="K43" s="20">
        <f t="shared" si="8"/>
        <v>0</v>
      </c>
      <c r="L43" s="104"/>
      <c r="M43" s="20">
        <f t="shared" si="9"/>
        <v>0</v>
      </c>
      <c r="N43" s="104"/>
      <c r="O43" s="20">
        <f t="shared" si="6"/>
        <v>0</v>
      </c>
    </row>
    <row r="44" spans="1:15" ht="15">
      <c r="A44" s="118" t="s">
        <v>122</v>
      </c>
      <c r="B44" s="118"/>
      <c r="D44" s="16" t="s">
        <v>123</v>
      </c>
      <c r="E44" s="10"/>
      <c r="F44" s="104"/>
      <c r="G44" s="10"/>
      <c r="H44" s="127"/>
      <c r="I44" s="20">
        <f t="shared" si="7"/>
        <v>0</v>
      </c>
      <c r="J44" s="104"/>
      <c r="K44" s="20">
        <f t="shared" si="8"/>
        <v>0</v>
      </c>
      <c r="L44" s="104"/>
      <c r="M44" s="20">
        <f t="shared" si="9"/>
        <v>0</v>
      </c>
      <c r="N44" s="104"/>
      <c r="O44" s="20">
        <f t="shared" si="6"/>
        <v>0</v>
      </c>
    </row>
    <row r="45" spans="1:15" ht="15">
      <c r="A45" s="118" t="s">
        <v>124</v>
      </c>
      <c r="B45" s="118"/>
      <c r="D45" s="15" t="s">
        <v>573</v>
      </c>
      <c r="E45" s="10"/>
      <c r="F45" s="104"/>
      <c r="G45" s="10"/>
      <c r="H45" s="127"/>
      <c r="I45" s="20">
        <f t="shared" si="7"/>
        <v>0</v>
      </c>
      <c r="J45" s="104"/>
      <c r="K45" s="20">
        <f t="shared" si="8"/>
        <v>0</v>
      </c>
      <c r="L45" s="104"/>
      <c r="M45" s="20">
        <f t="shared" si="9"/>
        <v>0</v>
      </c>
      <c r="N45" s="104"/>
      <c r="O45" s="20">
        <f t="shared" si="6"/>
        <v>0</v>
      </c>
    </row>
    <row r="46" spans="1:15" ht="15">
      <c r="A46" s="118" t="s">
        <v>125</v>
      </c>
      <c r="B46" s="118"/>
      <c r="D46" s="15" t="s">
        <v>573</v>
      </c>
      <c r="E46" s="10"/>
      <c r="F46" s="104"/>
      <c r="G46" s="10"/>
      <c r="H46" s="127"/>
      <c r="I46" s="20">
        <f t="shared" si="7"/>
        <v>0</v>
      </c>
      <c r="J46" s="104"/>
      <c r="K46" s="20">
        <f t="shared" si="8"/>
        <v>0</v>
      </c>
      <c r="L46" s="104"/>
      <c r="M46" s="20">
        <f t="shared" si="9"/>
        <v>0</v>
      </c>
      <c r="N46" s="104"/>
      <c r="O46" s="20">
        <f t="shared" si="6"/>
        <v>0</v>
      </c>
    </row>
    <row r="48" ht="15">
      <c r="D48" s="59" t="s">
        <v>126</v>
      </c>
    </row>
    <row r="49" ht="15">
      <c r="D49" s="98" t="s">
        <v>127</v>
      </c>
    </row>
    <row r="50" spans="1:15" ht="15">
      <c r="A50" s="118" t="s">
        <v>128</v>
      </c>
      <c r="B50" s="118"/>
      <c r="C50" s="60"/>
      <c r="D50" s="16" t="s">
        <v>129</v>
      </c>
      <c r="E50" s="10"/>
      <c r="F50" s="104"/>
      <c r="G50" s="10"/>
      <c r="H50" s="127"/>
      <c r="I50" s="20">
        <f>+G50+E50</f>
        <v>0</v>
      </c>
      <c r="J50" s="104"/>
      <c r="K50" s="20">
        <f>SUMIF(a1line,A50,a1amount)+SUMIF(a1p2line,A50,a1p2amount)</f>
        <v>0</v>
      </c>
      <c r="L50" s="104"/>
      <c r="M50" s="20">
        <f>SUMIF(a21lineincrease,A50,a21amountincrease)-SUMIF(a21linedecrease,A50,a21amountdecrease)+SUMIF(a22lineincrease,A50,a22amountincrease)-SUMIF(a22linedecrease,A50,a22amountdecrease)</f>
        <v>0</v>
      </c>
      <c r="N50" s="104"/>
      <c r="O50" s="20">
        <f>SUM(I50:M50)</f>
        <v>0</v>
      </c>
    </row>
    <row r="51" spans="1:15" ht="15">
      <c r="A51" s="118" t="s">
        <v>130</v>
      </c>
      <c r="B51" s="118"/>
      <c r="C51" s="60"/>
      <c r="D51" s="15" t="s">
        <v>573</v>
      </c>
      <c r="E51" s="10"/>
      <c r="F51" s="104"/>
      <c r="G51" s="10"/>
      <c r="H51" s="127"/>
      <c r="I51" s="20">
        <f>+G51+E51</f>
        <v>0</v>
      </c>
      <c r="J51" s="104"/>
      <c r="K51" s="20">
        <f>SUMIF(a1line,A51,a1amount)+SUMIF(a1p2line,A51,a1p2amount)</f>
        <v>0</v>
      </c>
      <c r="L51" s="104"/>
      <c r="M51" s="20">
        <f>SUMIF(a21lineincrease,A51,a21amountincrease)-SUMIF(a21linedecrease,A51,a21amountdecrease)+SUMIF(a22lineincrease,A51,a22amountincrease)-SUMIF(a22linedecrease,A51,a22amountdecrease)</f>
        <v>0</v>
      </c>
      <c r="N51" s="104"/>
      <c r="O51" s="20">
        <f>SUM(I51:M51)</f>
        <v>0</v>
      </c>
    </row>
    <row r="52" spans="1:15" ht="15">
      <c r="A52" s="118" t="s">
        <v>131</v>
      </c>
      <c r="B52" s="118"/>
      <c r="C52" s="60"/>
      <c r="D52" s="15" t="s">
        <v>573</v>
      </c>
      <c r="E52" s="10"/>
      <c r="F52" s="104"/>
      <c r="G52" s="10"/>
      <c r="H52" s="127"/>
      <c r="I52" s="20">
        <f>+G52+E52</f>
        <v>0</v>
      </c>
      <c r="J52" s="104"/>
      <c r="K52" s="20">
        <f>SUMIF(a1line,A52,a1amount)+SUMIF(a1p2line,A52,a1p2amount)</f>
        <v>0</v>
      </c>
      <c r="L52" s="104"/>
      <c r="M52" s="20">
        <f>SUMIF(a21lineincrease,A52,a21amountincrease)-SUMIF(a21linedecrease,A52,a21amountdecrease)+SUMIF(a22lineincrease,A52,a22amountincrease)-SUMIF(a22linedecrease,A52,a22amountdecrease)</f>
        <v>0</v>
      </c>
      <c r="N52" s="104"/>
      <c r="O52" s="20">
        <f>SUM(I52:M52)</f>
        <v>0</v>
      </c>
    </row>
    <row r="53" spans="1:2" ht="15">
      <c r="A53" s="44"/>
      <c r="B53" s="44"/>
    </row>
    <row r="54" spans="1:15" ht="15.75" thickBot="1">
      <c r="A54" s="118" t="s">
        <v>132</v>
      </c>
      <c r="B54" s="118"/>
      <c r="C54" s="60"/>
      <c r="D54" s="59" t="s">
        <v>133</v>
      </c>
      <c r="E54" s="105">
        <f>SUM(E14:E52)</f>
        <v>0</v>
      </c>
      <c r="F54" s="104"/>
      <c r="G54" s="105">
        <f>SUM(G14:G52)</f>
        <v>0</v>
      </c>
      <c r="H54" s="104"/>
      <c r="I54" s="105">
        <f>SUM(I14:I52)</f>
        <v>0</v>
      </c>
      <c r="J54" s="104"/>
      <c r="K54" s="105">
        <f>SUM(K14:K52)</f>
        <v>0</v>
      </c>
      <c r="L54" s="104"/>
      <c r="M54" s="128" t="str">
        <f>IF(SUM(M14:M52)=0,"  -0-","MUST EQUAL ZERO")</f>
        <v>  -0-</v>
      </c>
      <c r="N54" s="104"/>
      <c r="O54" s="105">
        <f>SUM(O14:O52)</f>
        <v>0</v>
      </c>
    </row>
    <row r="55" ht="15.75" thickTop="1"/>
    <row r="56" ht="15">
      <c r="A56" s="16" t="s">
        <v>134</v>
      </c>
    </row>
    <row r="57" spans="1:15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3:15" ht="17.25" customHeight="1">
      <c r="C58" s="65"/>
      <c r="I58" s="182" t="str">
        <f>Certification!F49</f>
        <v>As Submitted by Provider</v>
      </c>
      <c r="J58" s="182"/>
      <c r="K58" s="182"/>
      <c r="L58" s="182"/>
      <c r="M58" s="182"/>
      <c r="O58" s="44" t="s">
        <v>552</v>
      </c>
    </row>
  </sheetData>
  <sheetProtection password="DA7C" sheet="1" objects="1" scenarios="1" selectLockedCells="1"/>
  <mergeCells count="1">
    <mergeCell ref="I58:M58"/>
  </mergeCells>
  <printOptions horizontalCentered="1"/>
  <pageMargins left="0" right="0" top="0" bottom="0" header="0.5" footer="0.5"/>
  <pageSetup fitToHeight="1" fitToWidth="1" horizontalDpi="300" verticalDpi="300" orientation="portrait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3:H94"/>
  <sheetViews>
    <sheetView showGridLines="0" showRowColHeaders="0" tabSelected="1" zoomScalePageLayoutView="0" workbookViewId="0" topLeftCell="A1">
      <selection activeCell="D14" sqref="D14"/>
    </sheetView>
  </sheetViews>
  <sheetFormatPr defaultColWidth="9.00390625" defaultRowHeight="15.75"/>
  <cols>
    <col min="1" max="1" width="3.375" style="16" customWidth="1"/>
    <col min="2" max="2" width="39.625" style="16" customWidth="1"/>
    <col min="3" max="4" width="9.00390625" style="16" customWidth="1"/>
    <col min="5" max="5" width="5.625" style="16" customWidth="1"/>
    <col min="6" max="6" width="15.25390625" style="16" customWidth="1"/>
    <col min="7" max="7" width="6.25390625" style="16" customWidth="1"/>
    <col min="8" max="8" width="19.75390625" style="16" customWidth="1"/>
    <col min="9" max="16384" width="9.00390625" style="16" customWidth="1"/>
  </cols>
  <sheetData>
    <row r="3" ht="15">
      <c r="H3" s="73" t="str">
        <f>IF(SUM(F63:F87)&lt;&gt;0,"Schedule A-1, Page 1","Schedule A-1")</f>
        <v>Schedule A-1</v>
      </c>
    </row>
    <row r="4" spans="1:8" ht="15">
      <c r="A4" s="51" t="s">
        <v>135</v>
      </c>
      <c r="B4" s="51"/>
      <c r="C4" s="51"/>
      <c r="D4" s="51"/>
      <c r="E4" s="51"/>
      <c r="F4" s="51"/>
      <c r="G4" s="44" t="s">
        <v>570</v>
      </c>
      <c r="H4" s="46">
        <f>Certification!G8</f>
        <v>0</v>
      </c>
    </row>
    <row r="5" spans="7:8" ht="15">
      <c r="G5" s="44" t="s">
        <v>56</v>
      </c>
      <c r="H5" s="45">
        <f>'Cover Page'!D33</f>
        <v>0</v>
      </c>
    </row>
    <row r="6" spans="7:8" ht="15">
      <c r="G6" s="44" t="s">
        <v>10</v>
      </c>
      <c r="H6" s="45">
        <f>'Cover Page'!D35</f>
        <v>0</v>
      </c>
    </row>
    <row r="7" spans="1:8" ht="15">
      <c r="A7" s="9"/>
      <c r="B7" s="9"/>
      <c r="C7" s="9"/>
      <c r="D7" s="9"/>
      <c r="E7" s="9"/>
      <c r="F7" s="9"/>
      <c r="G7" s="9"/>
      <c r="H7" s="9"/>
    </row>
    <row r="8" spans="4:8" ht="15">
      <c r="D8" s="118" t="s">
        <v>136</v>
      </c>
      <c r="F8" s="25" t="s">
        <v>137</v>
      </c>
      <c r="H8" s="25" t="s">
        <v>138</v>
      </c>
    </row>
    <row r="9" spans="4:8" ht="15">
      <c r="D9" s="25" t="s">
        <v>139</v>
      </c>
      <c r="F9" s="25" t="s">
        <v>140</v>
      </c>
      <c r="H9" s="25" t="s">
        <v>141</v>
      </c>
    </row>
    <row r="10" spans="2:8" ht="15">
      <c r="B10" s="98" t="s">
        <v>142</v>
      </c>
      <c r="D10" s="46" t="s">
        <v>143</v>
      </c>
      <c r="F10" s="46" t="s">
        <v>2</v>
      </c>
      <c r="H10" s="46" t="s">
        <v>144</v>
      </c>
    </row>
    <row r="11" spans="2:8" ht="15">
      <c r="B11" s="9"/>
      <c r="D11" s="46">
        <v>1</v>
      </c>
      <c r="F11" s="46">
        <v>2</v>
      </c>
      <c r="H11" s="46">
        <v>3</v>
      </c>
    </row>
    <row r="13" spans="1:2" ht="15">
      <c r="A13" s="60" t="s">
        <v>20</v>
      </c>
      <c r="B13" s="16" t="s">
        <v>145</v>
      </c>
    </row>
    <row r="14" spans="2:8" ht="15">
      <c r="B14" s="16" t="s">
        <v>146</v>
      </c>
      <c r="D14" s="6"/>
      <c r="F14" s="4"/>
      <c r="H14" s="6"/>
    </row>
    <row r="15" spans="1:8" ht="15">
      <c r="A15" s="60" t="s">
        <v>26</v>
      </c>
      <c r="B15" s="16" t="s">
        <v>147</v>
      </c>
      <c r="D15" s="6"/>
      <c r="F15" s="4"/>
      <c r="H15" s="6"/>
    </row>
    <row r="16" spans="1:8" ht="15">
      <c r="A16" s="60" t="s">
        <v>44</v>
      </c>
      <c r="B16" s="16" t="s">
        <v>579</v>
      </c>
      <c r="D16" s="6"/>
      <c r="F16" s="4"/>
      <c r="H16" s="6"/>
    </row>
    <row r="17" spans="1:8" ht="15">
      <c r="A17" s="60" t="s">
        <v>53</v>
      </c>
      <c r="B17" s="16" t="s">
        <v>148</v>
      </c>
      <c r="D17" s="6"/>
      <c r="F17" s="4"/>
      <c r="H17" s="6"/>
    </row>
    <row r="18" spans="1:8" ht="15">
      <c r="A18" s="60" t="s">
        <v>69</v>
      </c>
      <c r="B18" s="16" t="s">
        <v>149</v>
      </c>
      <c r="D18" s="6"/>
      <c r="F18" s="4"/>
      <c r="H18" s="6"/>
    </row>
    <row r="19" spans="1:8" ht="15">
      <c r="A19" s="60" t="s">
        <v>71</v>
      </c>
      <c r="B19" s="16" t="s">
        <v>150</v>
      </c>
      <c r="D19" s="6"/>
      <c r="F19" s="4"/>
      <c r="H19" s="6"/>
    </row>
    <row r="20" spans="1:8" ht="15">
      <c r="A20" s="60" t="s">
        <v>73</v>
      </c>
      <c r="B20" s="16" t="s">
        <v>151</v>
      </c>
      <c r="D20" s="6"/>
      <c r="F20" s="4"/>
      <c r="H20" s="6"/>
    </row>
    <row r="21" spans="1:8" ht="15">
      <c r="A21" s="60" t="s">
        <v>75</v>
      </c>
      <c r="B21" s="16" t="s">
        <v>152</v>
      </c>
      <c r="D21" s="6"/>
      <c r="F21" s="4"/>
      <c r="H21" s="6"/>
    </row>
    <row r="22" spans="1:8" ht="15">
      <c r="A22" s="60" t="s">
        <v>77</v>
      </c>
      <c r="B22" s="16" t="s">
        <v>153</v>
      </c>
      <c r="D22" s="6"/>
      <c r="F22" s="4"/>
      <c r="H22" s="6"/>
    </row>
    <row r="23" spans="1:8" ht="15">
      <c r="A23" s="60" t="s">
        <v>79</v>
      </c>
      <c r="B23" s="16" t="s">
        <v>154</v>
      </c>
      <c r="D23" s="6"/>
      <c r="F23" s="4"/>
      <c r="H23" s="6"/>
    </row>
    <row r="24" spans="1:8" ht="15">
      <c r="A24" s="60" t="s">
        <v>81</v>
      </c>
      <c r="B24" s="16" t="s">
        <v>155</v>
      </c>
      <c r="D24" s="6"/>
      <c r="F24" s="4"/>
      <c r="H24" s="6"/>
    </row>
    <row r="25" spans="1:8" ht="15">
      <c r="A25" s="60" t="s">
        <v>83</v>
      </c>
      <c r="B25" s="16" t="s">
        <v>156</v>
      </c>
      <c r="D25" s="6"/>
      <c r="F25" s="4"/>
      <c r="H25" s="6"/>
    </row>
    <row r="26" spans="1:8" ht="15">
      <c r="A26" s="60" t="s">
        <v>85</v>
      </c>
      <c r="B26" s="16" t="s">
        <v>157</v>
      </c>
      <c r="D26" s="6"/>
      <c r="F26" s="4"/>
      <c r="H26" s="6"/>
    </row>
    <row r="27" spans="1:8" ht="15">
      <c r="A27" s="60" t="s">
        <v>87</v>
      </c>
      <c r="B27" s="32" t="s">
        <v>582</v>
      </c>
      <c r="D27" s="25"/>
      <c r="H27" s="25"/>
    </row>
    <row r="28" spans="2:8" ht="15">
      <c r="B28" s="16" t="s">
        <v>158</v>
      </c>
      <c r="D28" s="6"/>
      <c r="F28" s="4"/>
      <c r="H28" s="6"/>
    </row>
    <row r="29" spans="1:8" ht="15">
      <c r="A29" s="60" t="s">
        <v>89</v>
      </c>
      <c r="B29" s="32" t="s">
        <v>581</v>
      </c>
      <c r="D29" s="25"/>
      <c r="H29" s="25"/>
    </row>
    <row r="30" spans="2:8" ht="15">
      <c r="B30" s="16" t="s">
        <v>159</v>
      </c>
      <c r="D30" s="6"/>
      <c r="F30" s="4"/>
      <c r="H30" s="6"/>
    </row>
    <row r="31" spans="1:8" ht="15">
      <c r="A31" s="60" t="s">
        <v>91</v>
      </c>
      <c r="B31" s="16" t="s">
        <v>160</v>
      </c>
      <c r="D31" s="6"/>
      <c r="F31" s="4"/>
      <c r="H31" s="6"/>
    </row>
    <row r="32" spans="1:8" ht="15">
      <c r="A32" s="60" t="s">
        <v>92</v>
      </c>
      <c r="B32" s="16" t="s">
        <v>67</v>
      </c>
      <c r="D32" s="6"/>
      <c r="F32" s="4"/>
      <c r="H32" s="6"/>
    </row>
    <row r="33" spans="1:8" ht="15">
      <c r="A33" s="60" t="s">
        <v>94</v>
      </c>
      <c r="B33" s="16" t="s">
        <v>161</v>
      </c>
      <c r="D33" s="25"/>
      <c r="H33" s="25"/>
    </row>
    <row r="34" spans="2:8" ht="15">
      <c r="B34" s="16" t="s">
        <v>162</v>
      </c>
      <c r="D34" s="6"/>
      <c r="F34" s="4"/>
      <c r="H34" s="6"/>
    </row>
    <row r="35" spans="1:8" ht="15">
      <c r="A35" s="60" t="s">
        <v>114</v>
      </c>
      <c r="B35" s="16" t="s">
        <v>163</v>
      </c>
      <c r="D35" s="6"/>
      <c r="F35" s="4"/>
      <c r="H35" s="6"/>
    </row>
    <row r="36" spans="1:8" ht="15">
      <c r="A36" s="60" t="s">
        <v>116</v>
      </c>
      <c r="B36" s="15" t="s">
        <v>573</v>
      </c>
      <c r="D36" s="6"/>
      <c r="F36" s="4"/>
      <c r="H36" s="6"/>
    </row>
    <row r="37" spans="1:8" ht="15">
      <c r="A37" s="60" t="s">
        <v>118</v>
      </c>
      <c r="B37" s="15" t="s">
        <v>573</v>
      </c>
      <c r="D37" s="6"/>
      <c r="F37" s="4"/>
      <c r="H37" s="6"/>
    </row>
    <row r="38" spans="1:8" ht="15">
      <c r="A38" s="60" t="s">
        <v>120</v>
      </c>
      <c r="B38" s="15" t="s">
        <v>573</v>
      </c>
      <c r="D38" s="6"/>
      <c r="F38" s="4"/>
      <c r="H38" s="6"/>
    </row>
    <row r="40" spans="1:6" ht="15.75" thickBot="1">
      <c r="A40" s="60" t="s">
        <v>122</v>
      </c>
      <c r="B40" s="59" t="str">
        <f>IF(SUM(F63:F87)&lt;&gt;0,"SUBTOTAL OF PAGE 1","TOTAL ADJUSTMENTS")</f>
        <v>TOTAL ADJUSTMENTS</v>
      </c>
      <c r="F40" s="72">
        <f>SUM(F13:F38)</f>
        <v>0</v>
      </c>
    </row>
    <row r="41" ht="15.75" thickTop="1"/>
    <row r="43" ht="15">
      <c r="A43" s="60" t="s">
        <v>165</v>
      </c>
    </row>
    <row r="44" spans="1:8" ht="15">
      <c r="A44" s="62" t="s">
        <v>166</v>
      </c>
      <c r="B44" s="9"/>
      <c r="C44" s="9"/>
      <c r="D44" s="9"/>
      <c r="E44" s="9"/>
      <c r="F44" s="9"/>
      <c r="G44" s="9"/>
      <c r="H44" s="9"/>
    </row>
    <row r="45" spans="2:8" ht="15">
      <c r="B45" s="65"/>
      <c r="D45" s="182" t="str">
        <f>Certification!F49</f>
        <v>As Submitted by Provider</v>
      </c>
      <c r="E45" s="182"/>
      <c r="F45" s="182"/>
      <c r="G45" s="182"/>
      <c r="H45" s="44" t="s">
        <v>553</v>
      </c>
    </row>
    <row r="52" ht="15">
      <c r="H52" s="73" t="s">
        <v>498</v>
      </c>
    </row>
    <row r="53" spans="1:8" ht="15">
      <c r="A53" s="51" t="s">
        <v>135</v>
      </c>
      <c r="B53" s="51"/>
      <c r="C53" s="51"/>
      <c r="D53" s="51"/>
      <c r="E53" s="51"/>
      <c r="F53" s="51"/>
      <c r="G53" s="44" t="s">
        <v>570</v>
      </c>
      <c r="H53" s="46">
        <f>Certification!G8</f>
        <v>0</v>
      </c>
    </row>
    <row r="54" spans="7:8" ht="15">
      <c r="G54" s="44" t="s">
        <v>56</v>
      </c>
      <c r="H54" s="119">
        <f>'Cover Page'!D33</f>
        <v>0</v>
      </c>
    </row>
    <row r="55" spans="7:8" ht="15">
      <c r="G55" s="44" t="s">
        <v>10</v>
      </c>
      <c r="H55" s="119">
        <f>'Cover Page'!D35</f>
        <v>0</v>
      </c>
    </row>
    <row r="56" spans="1:8" ht="15">
      <c r="A56" s="9"/>
      <c r="B56" s="9"/>
      <c r="C56" s="9"/>
      <c r="D56" s="9"/>
      <c r="E56" s="9"/>
      <c r="F56" s="9"/>
      <c r="G56" s="9"/>
      <c r="H56" s="9"/>
    </row>
    <row r="57" spans="4:8" ht="15">
      <c r="D57" s="118" t="s">
        <v>136</v>
      </c>
      <c r="F57" s="25" t="s">
        <v>137</v>
      </c>
      <c r="H57" s="25" t="s">
        <v>138</v>
      </c>
    </row>
    <row r="58" spans="4:8" ht="15">
      <c r="D58" s="25" t="s">
        <v>139</v>
      </c>
      <c r="F58" s="25" t="s">
        <v>140</v>
      </c>
      <c r="H58" s="25" t="s">
        <v>141</v>
      </c>
    </row>
    <row r="59" spans="2:8" ht="15">
      <c r="B59" s="98" t="s">
        <v>142</v>
      </c>
      <c r="D59" s="46" t="s">
        <v>143</v>
      </c>
      <c r="F59" s="46" t="s">
        <v>2</v>
      </c>
      <c r="H59" s="46" t="s">
        <v>144</v>
      </c>
    </row>
    <row r="60" spans="2:8" ht="15">
      <c r="B60" s="9"/>
      <c r="D60" s="46">
        <v>1</v>
      </c>
      <c r="F60" s="46">
        <v>2</v>
      </c>
      <c r="H60" s="46">
        <v>3</v>
      </c>
    </row>
    <row r="61" ht="6.75" customHeight="1"/>
    <row r="62" spans="1:6" ht="21.75" customHeight="1">
      <c r="A62" s="120">
        <v>24</v>
      </c>
      <c r="B62" s="121" t="s">
        <v>497</v>
      </c>
      <c r="C62" s="122"/>
      <c r="D62" s="122"/>
      <c r="E62" s="122"/>
      <c r="F62" s="123">
        <f>IF(SUM(F63:F87)&lt;&gt;0,F40,0)</f>
        <v>0</v>
      </c>
    </row>
    <row r="63" spans="1:8" ht="15">
      <c r="A63" s="124">
        <v>25</v>
      </c>
      <c r="B63" s="15" t="s">
        <v>573</v>
      </c>
      <c r="D63" s="6"/>
      <c r="F63" s="4"/>
      <c r="H63" s="6"/>
    </row>
    <row r="64" spans="1:8" ht="15">
      <c r="A64" s="124">
        <v>26</v>
      </c>
      <c r="B64" s="15" t="s">
        <v>573</v>
      </c>
      <c r="D64" s="6"/>
      <c r="F64" s="4"/>
      <c r="H64" s="6"/>
    </row>
    <row r="65" spans="1:8" ht="15">
      <c r="A65" s="124">
        <v>27</v>
      </c>
      <c r="B65" s="15" t="s">
        <v>573</v>
      </c>
      <c r="D65" s="6"/>
      <c r="F65" s="4"/>
      <c r="H65" s="6"/>
    </row>
    <row r="66" spans="1:8" ht="15">
      <c r="A66" s="124">
        <v>28</v>
      </c>
      <c r="B66" s="15" t="s">
        <v>573</v>
      </c>
      <c r="D66" s="6"/>
      <c r="F66" s="4"/>
      <c r="H66" s="6"/>
    </row>
    <row r="67" spans="1:8" ht="15">
      <c r="A67" s="124">
        <v>29</v>
      </c>
      <c r="B67" s="15" t="s">
        <v>573</v>
      </c>
      <c r="D67" s="6"/>
      <c r="F67" s="4"/>
      <c r="H67" s="6"/>
    </row>
    <row r="68" spans="1:8" ht="15">
      <c r="A68" s="124">
        <v>30</v>
      </c>
      <c r="B68" s="15" t="s">
        <v>573</v>
      </c>
      <c r="D68" s="6"/>
      <c r="F68" s="4"/>
      <c r="H68" s="6"/>
    </row>
    <row r="69" spans="1:8" ht="15">
      <c r="A69" s="124">
        <v>31</v>
      </c>
      <c r="B69" s="15" t="s">
        <v>573</v>
      </c>
      <c r="D69" s="6"/>
      <c r="F69" s="4"/>
      <c r="H69" s="6"/>
    </row>
    <row r="70" spans="1:8" ht="15">
      <c r="A70" s="124">
        <v>32</v>
      </c>
      <c r="B70" s="15" t="s">
        <v>573</v>
      </c>
      <c r="D70" s="6"/>
      <c r="F70" s="4"/>
      <c r="H70" s="6"/>
    </row>
    <row r="71" spans="1:8" ht="15">
      <c r="A71" s="124">
        <v>33</v>
      </c>
      <c r="B71" s="15" t="s">
        <v>573</v>
      </c>
      <c r="D71" s="6"/>
      <c r="F71" s="4"/>
      <c r="H71" s="6"/>
    </row>
    <row r="72" spans="1:8" ht="15">
      <c r="A72" s="124">
        <v>34</v>
      </c>
      <c r="B72" s="15" t="s">
        <v>573</v>
      </c>
      <c r="D72" s="6"/>
      <c r="F72" s="4"/>
      <c r="H72" s="6"/>
    </row>
    <row r="73" spans="1:8" ht="15">
      <c r="A73" s="124">
        <v>35</v>
      </c>
      <c r="B73" s="15" t="s">
        <v>573</v>
      </c>
      <c r="D73" s="6"/>
      <c r="F73" s="4"/>
      <c r="H73" s="6"/>
    </row>
    <row r="74" spans="1:8" ht="15">
      <c r="A74" s="124">
        <v>36</v>
      </c>
      <c r="B74" s="15" t="s">
        <v>573</v>
      </c>
      <c r="D74" s="6"/>
      <c r="F74" s="4"/>
      <c r="H74" s="6"/>
    </row>
    <row r="75" spans="1:8" ht="15">
      <c r="A75" s="124">
        <v>37</v>
      </c>
      <c r="B75" s="15" t="s">
        <v>573</v>
      </c>
      <c r="D75" s="6"/>
      <c r="F75" s="4"/>
      <c r="H75" s="6"/>
    </row>
    <row r="76" spans="1:8" ht="15">
      <c r="A76" s="124">
        <v>38</v>
      </c>
      <c r="B76" s="15" t="s">
        <v>573</v>
      </c>
      <c r="D76" s="6"/>
      <c r="F76" s="4"/>
      <c r="H76" s="6"/>
    </row>
    <row r="77" spans="1:8" ht="15">
      <c r="A77" s="124">
        <v>39</v>
      </c>
      <c r="B77" s="15" t="s">
        <v>573</v>
      </c>
      <c r="D77" s="6"/>
      <c r="F77" s="4"/>
      <c r="H77" s="6"/>
    </row>
    <row r="78" spans="1:8" ht="15">
      <c r="A78" s="124">
        <v>40</v>
      </c>
      <c r="B78" s="15" t="s">
        <v>573</v>
      </c>
      <c r="D78" s="6"/>
      <c r="F78" s="4"/>
      <c r="H78" s="6"/>
    </row>
    <row r="79" spans="1:8" ht="15">
      <c r="A79" s="124">
        <v>41</v>
      </c>
      <c r="B79" s="15" t="s">
        <v>573</v>
      </c>
      <c r="D79" s="6"/>
      <c r="F79" s="4"/>
      <c r="H79" s="6"/>
    </row>
    <row r="80" spans="1:8" ht="15">
      <c r="A80" s="124">
        <v>42</v>
      </c>
      <c r="B80" s="15" t="s">
        <v>573</v>
      </c>
      <c r="D80" s="6"/>
      <c r="F80" s="4"/>
      <c r="H80" s="6"/>
    </row>
    <row r="81" spans="1:8" ht="15">
      <c r="A81" s="124">
        <v>43</v>
      </c>
      <c r="B81" s="15" t="s">
        <v>573</v>
      </c>
      <c r="D81" s="6"/>
      <c r="F81" s="4"/>
      <c r="H81" s="6"/>
    </row>
    <row r="82" spans="1:8" ht="15">
      <c r="A82" s="124">
        <v>44</v>
      </c>
      <c r="B82" s="15" t="s">
        <v>573</v>
      </c>
      <c r="D82" s="6"/>
      <c r="F82" s="4"/>
      <c r="H82" s="6"/>
    </row>
    <row r="83" spans="1:8" ht="15">
      <c r="A83" s="124">
        <v>45</v>
      </c>
      <c r="B83" s="15" t="s">
        <v>573</v>
      </c>
      <c r="D83" s="6"/>
      <c r="F83" s="4"/>
      <c r="H83" s="6"/>
    </row>
    <row r="84" spans="1:8" ht="15">
      <c r="A84" s="124">
        <v>46</v>
      </c>
      <c r="B84" s="15" t="s">
        <v>573</v>
      </c>
      <c r="D84" s="6"/>
      <c r="F84" s="4"/>
      <c r="H84" s="6"/>
    </row>
    <row r="85" spans="1:8" ht="15">
      <c r="A85" s="124">
        <v>47</v>
      </c>
      <c r="B85" s="15" t="s">
        <v>573</v>
      </c>
      <c r="D85" s="6"/>
      <c r="F85" s="4"/>
      <c r="H85" s="6"/>
    </row>
    <row r="86" spans="1:8" ht="15">
      <c r="A86" s="124">
        <v>48</v>
      </c>
      <c r="B86" s="15" t="s">
        <v>573</v>
      </c>
      <c r="D86" s="6"/>
      <c r="F86" s="4"/>
      <c r="H86" s="6"/>
    </row>
    <row r="87" spans="1:8" ht="15">
      <c r="A87" s="124">
        <v>49</v>
      </c>
      <c r="B87" s="15" t="s">
        <v>573</v>
      </c>
      <c r="D87" s="6"/>
      <c r="F87" s="4"/>
      <c r="H87" s="6"/>
    </row>
    <row r="89" spans="1:6" ht="15.75" thickBot="1">
      <c r="A89" s="125">
        <v>50</v>
      </c>
      <c r="B89" s="59" t="s">
        <v>164</v>
      </c>
      <c r="F89" s="72">
        <f>SUM(F62:F87)</f>
        <v>0</v>
      </c>
    </row>
    <row r="90" ht="15.75" thickTop="1"/>
    <row r="92" ht="15">
      <c r="A92" s="60" t="s">
        <v>165</v>
      </c>
    </row>
    <row r="93" spans="1:8" ht="15">
      <c r="A93" s="62" t="s">
        <v>166</v>
      </c>
      <c r="B93" s="9"/>
      <c r="C93" s="9"/>
      <c r="D93" s="9"/>
      <c r="E93" s="9"/>
      <c r="F93" s="9"/>
      <c r="G93" s="9"/>
      <c r="H93" s="9"/>
    </row>
    <row r="94" spans="2:8" ht="15">
      <c r="B94" s="65"/>
      <c r="D94" s="182" t="str">
        <f>Certification!F49</f>
        <v>As Submitted by Provider</v>
      </c>
      <c r="E94" s="182"/>
      <c r="F94" s="182"/>
      <c r="G94" s="182"/>
      <c r="H94" s="44" t="s">
        <v>554</v>
      </c>
    </row>
  </sheetData>
  <sheetProtection password="DA7C" sheet="1" selectLockedCells="1"/>
  <mergeCells count="2">
    <mergeCell ref="D45:G45"/>
    <mergeCell ref="D94:G94"/>
  </mergeCells>
  <printOptions horizontalCentered="1"/>
  <pageMargins left="0" right="0" top="0" bottom="0" header="0.5" footer="0.5"/>
  <pageSetup fitToHeight="0" fitToWidth="1" horizontalDpi="300" verticalDpi="300" orientation="portrait" scale="88" r:id="rId1"/>
  <rowBreaks count="1" manualBreakCount="1">
    <brk id="4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58"/>
  <sheetViews>
    <sheetView showGridLines="0" showRowColHeaders="0" showZeros="0" zoomScalePageLayoutView="0" workbookViewId="0" topLeftCell="A1">
      <selection activeCell="H11" sqref="H11"/>
    </sheetView>
  </sheetViews>
  <sheetFormatPr defaultColWidth="9.00390625" defaultRowHeight="15.75"/>
  <cols>
    <col min="1" max="1" width="3.625" style="16" customWidth="1"/>
    <col min="2" max="2" width="22.625" style="16" customWidth="1"/>
    <col min="3" max="3" width="3.625" style="16" customWidth="1"/>
    <col min="4" max="4" width="13.625" style="16" customWidth="1"/>
    <col min="5" max="5" width="2.625" style="16" customWidth="1"/>
    <col min="6" max="6" width="8.125" style="16" customWidth="1"/>
    <col min="7" max="7" width="2.625" style="16" customWidth="1"/>
    <col min="8" max="8" width="11.125" style="16" customWidth="1"/>
    <col min="9" max="9" width="3.625" style="16" customWidth="1"/>
    <col min="10" max="10" width="14.875" style="16" customWidth="1"/>
    <col min="11" max="11" width="2.625" style="16" customWidth="1"/>
    <col min="12" max="12" width="8.125" style="16" customWidth="1"/>
    <col min="13" max="13" width="2.625" style="16" customWidth="1"/>
    <col min="14" max="14" width="11.125" style="16" customWidth="1"/>
    <col min="15" max="16384" width="9.00390625" style="16" customWidth="1"/>
  </cols>
  <sheetData>
    <row r="1" spans="1:14" ht="15">
      <c r="A1" s="16" t="s">
        <v>167</v>
      </c>
      <c r="B1" s="16" t="s">
        <v>167</v>
      </c>
      <c r="C1" s="16" t="s">
        <v>167</v>
      </c>
      <c r="D1" s="16" t="s">
        <v>167</v>
      </c>
      <c r="E1" s="16" t="s">
        <v>167</v>
      </c>
      <c r="F1" s="16" t="s">
        <v>167</v>
      </c>
      <c r="G1" s="16" t="s">
        <v>167</v>
      </c>
      <c r="H1" s="16" t="s">
        <v>167</v>
      </c>
      <c r="I1" s="16" t="s">
        <v>167</v>
      </c>
      <c r="J1" s="16" t="s">
        <v>167</v>
      </c>
      <c r="K1" s="16" t="s">
        <v>167</v>
      </c>
      <c r="L1" s="16" t="s">
        <v>167</v>
      </c>
      <c r="M1" s="16" t="s">
        <v>167</v>
      </c>
      <c r="N1" s="16" t="s">
        <v>167</v>
      </c>
    </row>
    <row r="3" ht="15">
      <c r="M3" s="50" t="s">
        <v>168</v>
      </c>
    </row>
    <row r="4" spans="1:14" ht="15">
      <c r="A4" s="51" t="s">
        <v>169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 t="s">
        <v>570</v>
      </c>
      <c r="M4" s="173">
        <f>Certification!G8</f>
        <v>0</v>
      </c>
      <c r="N4" s="173"/>
    </row>
    <row r="5" spans="12:14" ht="15">
      <c r="L5" s="44" t="s">
        <v>56</v>
      </c>
      <c r="M5" s="171">
        <f>'Cover Page'!D33</f>
        <v>0</v>
      </c>
      <c r="N5" s="171"/>
    </row>
    <row r="6" spans="12:14" ht="15">
      <c r="L6" s="44" t="s">
        <v>10</v>
      </c>
      <c r="M6" s="171">
        <f>'Cover Page'!D35</f>
        <v>0</v>
      </c>
      <c r="N6" s="171"/>
    </row>
    <row r="7" spans="4:14" ht="15">
      <c r="D7" s="9"/>
      <c r="E7" s="9"/>
      <c r="F7" s="9" t="s">
        <v>170</v>
      </c>
      <c r="G7" s="9"/>
      <c r="H7" s="9"/>
      <c r="J7" s="9"/>
      <c r="K7" s="9"/>
      <c r="L7" s="9" t="s">
        <v>171</v>
      </c>
      <c r="M7" s="9"/>
      <c r="N7" s="9"/>
    </row>
    <row r="8" spans="2:14" ht="15">
      <c r="B8" s="46" t="s">
        <v>172</v>
      </c>
      <c r="D8" s="25" t="s">
        <v>173</v>
      </c>
      <c r="E8" s="25"/>
      <c r="F8" s="25" t="s">
        <v>174</v>
      </c>
      <c r="G8" s="25"/>
      <c r="H8" s="25" t="s">
        <v>175</v>
      </c>
      <c r="I8" s="25"/>
      <c r="J8" s="25" t="s">
        <v>173</v>
      </c>
      <c r="K8" s="25"/>
      <c r="L8" s="25" t="s">
        <v>174</v>
      </c>
      <c r="M8" s="25"/>
      <c r="N8" s="25" t="s">
        <v>175</v>
      </c>
    </row>
    <row r="9" spans="2:14" ht="15">
      <c r="B9" s="9"/>
      <c r="D9" s="46">
        <v>1</v>
      </c>
      <c r="E9" s="25"/>
      <c r="F9" s="46">
        <v>2</v>
      </c>
      <c r="G9" s="25"/>
      <c r="H9" s="46">
        <v>3</v>
      </c>
      <c r="I9" s="25"/>
      <c r="J9" s="46">
        <v>4</v>
      </c>
      <c r="K9" s="25"/>
      <c r="L9" s="46">
        <v>5</v>
      </c>
      <c r="M9" s="25"/>
      <c r="N9" s="46">
        <v>6</v>
      </c>
    </row>
    <row r="10" spans="1:2" ht="15">
      <c r="A10" s="9" t="s">
        <v>176</v>
      </c>
      <c r="B10" s="9"/>
    </row>
    <row r="11" spans="1:14" ht="15">
      <c r="A11" s="62" t="s">
        <v>20</v>
      </c>
      <c r="B11" s="9" t="s">
        <v>68</v>
      </c>
      <c r="D11" s="9" t="s">
        <v>177</v>
      </c>
      <c r="E11" s="60"/>
      <c r="F11" s="117" t="s">
        <v>53</v>
      </c>
      <c r="H11" s="3"/>
      <c r="J11" s="9" t="s">
        <v>178</v>
      </c>
      <c r="L11" s="117" t="s">
        <v>71</v>
      </c>
      <c r="N11" s="3"/>
    </row>
    <row r="12" spans="1:14" ht="15">
      <c r="A12" s="62" t="s">
        <v>26</v>
      </c>
      <c r="B12" s="9" t="s">
        <v>179</v>
      </c>
      <c r="D12" s="9" t="s">
        <v>177</v>
      </c>
      <c r="E12" s="60"/>
      <c r="F12" s="117" t="s">
        <v>53</v>
      </c>
      <c r="H12" s="3"/>
      <c r="J12" s="9" t="s">
        <v>180</v>
      </c>
      <c r="L12" s="117" t="s">
        <v>69</v>
      </c>
      <c r="N12" s="3"/>
    </row>
    <row r="13" spans="1:14" ht="15">
      <c r="A13" s="62" t="s">
        <v>44</v>
      </c>
      <c r="B13" s="9" t="s">
        <v>181</v>
      </c>
      <c r="D13" s="7"/>
      <c r="F13" s="8"/>
      <c r="H13" s="3"/>
      <c r="J13" s="7"/>
      <c r="L13" s="6"/>
      <c r="N13" s="3"/>
    </row>
    <row r="14" spans="1:14" ht="15">
      <c r="A14" s="62" t="s">
        <v>53</v>
      </c>
      <c r="B14" s="9" t="s">
        <v>182</v>
      </c>
      <c r="D14" s="7"/>
      <c r="F14" s="8"/>
      <c r="H14" s="3"/>
      <c r="J14" s="7"/>
      <c r="L14" s="6"/>
      <c r="N14" s="3"/>
    </row>
    <row r="15" spans="1:14" ht="15">
      <c r="A15" s="62" t="s">
        <v>69</v>
      </c>
      <c r="B15" s="9" t="s">
        <v>183</v>
      </c>
      <c r="D15" s="7"/>
      <c r="F15" s="8"/>
      <c r="H15" s="3"/>
      <c r="J15" s="7"/>
      <c r="L15" s="6"/>
      <c r="N15" s="3"/>
    </row>
    <row r="16" spans="1:14" ht="15">
      <c r="A16" s="62" t="s">
        <v>71</v>
      </c>
      <c r="B16" s="9" t="s">
        <v>184</v>
      </c>
      <c r="D16" s="7"/>
      <c r="F16" s="8"/>
      <c r="H16" s="3"/>
      <c r="J16" s="7"/>
      <c r="L16" s="6"/>
      <c r="N16" s="3"/>
    </row>
    <row r="17" spans="1:14" ht="15">
      <c r="A17" s="62" t="s">
        <v>73</v>
      </c>
      <c r="B17" s="9" t="s">
        <v>185</v>
      </c>
      <c r="D17" s="7"/>
      <c r="F17" s="8"/>
      <c r="H17" s="3"/>
      <c r="J17" s="7"/>
      <c r="L17" s="6"/>
      <c r="N17" s="3"/>
    </row>
    <row r="18" spans="1:14" ht="15">
      <c r="A18" s="62" t="s">
        <v>75</v>
      </c>
      <c r="B18" s="9" t="s">
        <v>186</v>
      </c>
      <c r="D18" s="7"/>
      <c r="F18" s="8"/>
      <c r="H18" s="3"/>
      <c r="J18" s="7"/>
      <c r="L18" s="6"/>
      <c r="N18" s="3"/>
    </row>
    <row r="19" spans="1:14" ht="15">
      <c r="A19" s="62" t="s">
        <v>77</v>
      </c>
      <c r="B19" s="9" t="s">
        <v>187</v>
      </c>
      <c r="D19" s="7"/>
      <c r="F19" s="8"/>
      <c r="H19" s="3"/>
      <c r="J19" s="7"/>
      <c r="L19" s="6"/>
      <c r="N19" s="3"/>
    </row>
    <row r="20" spans="1:14" ht="15">
      <c r="A20" s="62" t="s">
        <v>79</v>
      </c>
      <c r="B20" s="7"/>
      <c r="D20" s="7"/>
      <c r="F20" s="8"/>
      <c r="H20" s="3"/>
      <c r="J20" s="7"/>
      <c r="L20" s="6"/>
      <c r="N20" s="3"/>
    </row>
    <row r="21" spans="1:14" ht="15">
      <c r="A21" s="9" t="s">
        <v>176</v>
      </c>
      <c r="B21" s="9"/>
      <c r="D21" s="9"/>
      <c r="F21" s="117"/>
      <c r="H21" s="103"/>
      <c r="J21" s="9"/>
      <c r="L21" s="46"/>
      <c r="N21" s="103"/>
    </row>
    <row r="22" spans="1:14" ht="15">
      <c r="A22" s="62" t="s">
        <v>81</v>
      </c>
      <c r="B22" s="9" t="s">
        <v>67</v>
      </c>
      <c r="D22" s="9" t="s">
        <v>67</v>
      </c>
      <c r="F22" s="117" t="s">
        <v>20</v>
      </c>
      <c r="H22" s="3"/>
      <c r="J22" s="9" t="s">
        <v>178</v>
      </c>
      <c r="L22" s="117" t="s">
        <v>71</v>
      </c>
      <c r="N22" s="3"/>
    </row>
    <row r="23" spans="1:14" ht="15">
      <c r="A23" s="62" t="s">
        <v>83</v>
      </c>
      <c r="B23" s="9" t="s">
        <v>188</v>
      </c>
      <c r="D23" s="7"/>
      <c r="F23" s="8"/>
      <c r="H23" s="3"/>
      <c r="J23" s="7"/>
      <c r="L23" s="6"/>
      <c r="N23" s="3"/>
    </row>
    <row r="24" spans="1:14" ht="15">
      <c r="A24" s="62" t="s">
        <v>85</v>
      </c>
      <c r="B24" s="9" t="s">
        <v>189</v>
      </c>
      <c r="D24" s="7"/>
      <c r="F24" s="8"/>
      <c r="H24" s="3"/>
      <c r="J24" s="7"/>
      <c r="L24" s="6"/>
      <c r="N24" s="3"/>
    </row>
    <row r="25" spans="1:14" ht="15">
      <c r="A25" s="62" t="s">
        <v>87</v>
      </c>
      <c r="B25" s="9" t="s">
        <v>190</v>
      </c>
      <c r="D25" s="7"/>
      <c r="F25" s="8"/>
      <c r="H25" s="3"/>
      <c r="J25" s="7"/>
      <c r="L25" s="6"/>
      <c r="N25" s="3"/>
    </row>
    <row r="26" spans="1:14" ht="15">
      <c r="A26" s="62" t="s">
        <v>89</v>
      </c>
      <c r="B26" s="9" t="s">
        <v>191</v>
      </c>
      <c r="D26" s="7"/>
      <c r="F26" s="8"/>
      <c r="H26" s="3"/>
      <c r="J26" s="7"/>
      <c r="L26" s="6"/>
      <c r="N26" s="3"/>
    </row>
    <row r="27" spans="1:14" ht="15">
      <c r="A27" s="62" t="s">
        <v>91</v>
      </c>
      <c r="B27" s="7"/>
      <c r="D27" s="7"/>
      <c r="F27" s="8"/>
      <c r="H27" s="3"/>
      <c r="J27" s="7"/>
      <c r="L27" s="6"/>
      <c r="N27" s="3"/>
    </row>
    <row r="28" spans="1:14" ht="15">
      <c r="A28" s="9" t="s">
        <v>176</v>
      </c>
      <c r="B28" s="9"/>
      <c r="D28" s="9"/>
      <c r="F28" s="117"/>
      <c r="H28" s="103"/>
      <c r="J28" s="9"/>
      <c r="L28" s="46"/>
      <c r="N28" s="103"/>
    </row>
    <row r="29" spans="1:14" ht="15">
      <c r="A29" s="62" t="s">
        <v>92</v>
      </c>
      <c r="B29" s="9" t="s">
        <v>67</v>
      </c>
      <c r="D29" s="9" t="s">
        <v>67</v>
      </c>
      <c r="F29" s="117" t="s">
        <v>20</v>
      </c>
      <c r="H29" s="3"/>
      <c r="J29" s="9" t="s">
        <v>515</v>
      </c>
      <c r="L29" s="117" t="s">
        <v>26</v>
      </c>
      <c r="N29" s="3"/>
    </row>
    <row r="30" spans="1:14" ht="15">
      <c r="A30" s="62" t="s">
        <v>94</v>
      </c>
      <c r="B30" s="7"/>
      <c r="D30" s="7"/>
      <c r="F30" s="8"/>
      <c r="H30" s="3"/>
      <c r="J30" s="9" t="s">
        <v>514</v>
      </c>
      <c r="L30" s="117" t="s">
        <v>44</v>
      </c>
      <c r="N30" s="3"/>
    </row>
    <row r="31" spans="1:14" ht="15">
      <c r="A31" s="62" t="s">
        <v>114</v>
      </c>
      <c r="B31" s="7"/>
      <c r="D31" s="7"/>
      <c r="F31" s="8"/>
      <c r="H31" s="3"/>
      <c r="J31" s="7"/>
      <c r="L31" s="6"/>
      <c r="N31" s="3"/>
    </row>
    <row r="32" spans="1:14" ht="15">
      <c r="A32" s="9" t="s">
        <v>176</v>
      </c>
      <c r="B32" s="9"/>
      <c r="D32" s="9"/>
      <c r="F32" s="117"/>
      <c r="H32" s="103"/>
      <c r="J32" s="9"/>
      <c r="L32" s="46"/>
      <c r="N32" s="103"/>
    </row>
    <row r="33" spans="1:14" ht="15">
      <c r="A33" s="62" t="s">
        <v>116</v>
      </c>
      <c r="B33" s="9" t="s">
        <v>68</v>
      </c>
      <c r="D33" s="9" t="s">
        <v>177</v>
      </c>
      <c r="F33" s="117" t="s">
        <v>53</v>
      </c>
      <c r="H33" s="3"/>
      <c r="J33" s="9" t="s">
        <v>192</v>
      </c>
      <c r="L33" s="117" t="s">
        <v>69</v>
      </c>
      <c r="N33" s="3"/>
    </row>
    <row r="34" spans="1:14" ht="15">
      <c r="A34" s="62" t="s">
        <v>118</v>
      </c>
      <c r="B34" s="7"/>
      <c r="D34" s="7"/>
      <c r="F34" s="8"/>
      <c r="H34" s="3"/>
      <c r="J34" s="7"/>
      <c r="L34" s="6"/>
      <c r="N34" s="3"/>
    </row>
    <row r="35" spans="1:14" ht="15">
      <c r="A35" s="9" t="s">
        <v>176</v>
      </c>
      <c r="B35" s="9"/>
      <c r="D35" s="9"/>
      <c r="F35" s="117"/>
      <c r="H35" s="103"/>
      <c r="J35" s="9"/>
      <c r="L35" s="46"/>
      <c r="N35" s="103"/>
    </row>
    <row r="36" spans="1:14" ht="15">
      <c r="A36" s="62" t="s">
        <v>120</v>
      </c>
      <c r="B36" s="9" t="s">
        <v>193</v>
      </c>
      <c r="D36" s="9" t="s">
        <v>178</v>
      </c>
      <c r="F36" s="117" t="s">
        <v>71</v>
      </c>
      <c r="H36" s="3"/>
      <c r="J36" s="9" t="s">
        <v>194</v>
      </c>
      <c r="L36" s="117" t="s">
        <v>73</v>
      </c>
      <c r="N36" s="3"/>
    </row>
    <row r="37" spans="1:14" ht="15">
      <c r="A37" s="62" t="s">
        <v>122</v>
      </c>
      <c r="B37" s="7"/>
      <c r="D37" s="7"/>
      <c r="F37" s="8"/>
      <c r="H37" s="3"/>
      <c r="J37" s="9" t="s">
        <v>195</v>
      </c>
      <c r="L37" s="117" t="s">
        <v>75</v>
      </c>
      <c r="N37" s="3"/>
    </row>
    <row r="38" spans="1:14" ht="15">
      <c r="A38" s="62" t="s">
        <v>124</v>
      </c>
      <c r="B38" s="7"/>
      <c r="D38" s="7"/>
      <c r="F38" s="8"/>
      <c r="H38" s="3"/>
      <c r="J38" s="9" t="s">
        <v>196</v>
      </c>
      <c r="L38" s="117" t="s">
        <v>77</v>
      </c>
      <c r="N38" s="3"/>
    </row>
    <row r="39" spans="1:14" ht="15">
      <c r="A39" s="62" t="s">
        <v>125</v>
      </c>
      <c r="B39" s="7"/>
      <c r="D39" s="7"/>
      <c r="F39" s="8"/>
      <c r="H39" s="3"/>
      <c r="J39" s="7"/>
      <c r="L39" s="6"/>
      <c r="N39" s="3"/>
    </row>
    <row r="40" spans="1:14" ht="15">
      <c r="A40" s="62" t="s">
        <v>128</v>
      </c>
      <c r="B40" s="7"/>
      <c r="D40" s="7"/>
      <c r="F40" s="8"/>
      <c r="H40" s="3"/>
      <c r="J40" s="7"/>
      <c r="L40" s="6"/>
      <c r="N40" s="3"/>
    </row>
    <row r="41" spans="1:14" ht="15">
      <c r="A41" s="62" t="s">
        <v>130</v>
      </c>
      <c r="B41" s="7"/>
      <c r="D41" s="7"/>
      <c r="F41" s="8"/>
      <c r="H41" s="3"/>
      <c r="J41" s="7"/>
      <c r="L41" s="6"/>
      <c r="N41" s="3"/>
    </row>
    <row r="42" spans="1:14" ht="15">
      <c r="A42" s="9" t="s">
        <v>176</v>
      </c>
      <c r="B42" s="9"/>
      <c r="D42" s="9"/>
      <c r="F42" s="117"/>
      <c r="H42" s="103"/>
      <c r="J42" s="9"/>
      <c r="L42" s="46"/>
      <c r="N42" s="103"/>
    </row>
    <row r="43" spans="1:14" ht="15">
      <c r="A43" s="62" t="s">
        <v>131</v>
      </c>
      <c r="B43" s="9" t="s">
        <v>80</v>
      </c>
      <c r="D43" s="9" t="s">
        <v>80</v>
      </c>
      <c r="F43" s="117" t="s">
        <v>79</v>
      </c>
      <c r="H43" s="3"/>
      <c r="J43" s="9" t="s">
        <v>197</v>
      </c>
      <c r="L43" s="117" t="s">
        <v>81</v>
      </c>
      <c r="N43" s="3"/>
    </row>
    <row r="44" spans="1:14" ht="15">
      <c r="A44" s="62" t="s">
        <v>132</v>
      </c>
      <c r="B44" s="7"/>
      <c r="D44" s="7"/>
      <c r="F44" s="8"/>
      <c r="H44" s="3"/>
      <c r="J44" s="7"/>
      <c r="L44" s="6"/>
      <c r="N44" s="3"/>
    </row>
    <row r="45" spans="1:14" ht="15">
      <c r="A45" s="9" t="s">
        <v>176</v>
      </c>
      <c r="B45" s="9"/>
      <c r="D45" s="9"/>
      <c r="F45" s="117"/>
      <c r="H45" s="103"/>
      <c r="J45" s="9"/>
      <c r="L45" s="46"/>
      <c r="N45" s="103"/>
    </row>
    <row r="46" spans="1:14" ht="15">
      <c r="A46" s="62" t="s">
        <v>198</v>
      </c>
      <c r="B46" s="9" t="s">
        <v>84</v>
      </c>
      <c r="D46" s="9" t="s">
        <v>199</v>
      </c>
      <c r="F46" s="117" t="s">
        <v>83</v>
      </c>
      <c r="H46" s="3"/>
      <c r="J46" s="9" t="s">
        <v>200</v>
      </c>
      <c r="L46" s="117" t="s">
        <v>85</v>
      </c>
      <c r="N46" s="3"/>
    </row>
    <row r="47" spans="1:14" ht="15">
      <c r="A47" s="62" t="s">
        <v>201</v>
      </c>
      <c r="B47" s="7"/>
      <c r="D47" s="7"/>
      <c r="F47" s="8"/>
      <c r="H47" s="3"/>
      <c r="J47" s="9" t="s">
        <v>202</v>
      </c>
      <c r="L47" s="117" t="s">
        <v>87</v>
      </c>
      <c r="N47" s="3"/>
    </row>
    <row r="48" spans="1:14" ht="15">
      <c r="A48" s="62" t="s">
        <v>203</v>
      </c>
      <c r="B48" s="7"/>
      <c r="D48" s="7"/>
      <c r="F48" s="8"/>
      <c r="H48" s="3"/>
      <c r="J48" s="9" t="s">
        <v>204</v>
      </c>
      <c r="L48" s="117" t="s">
        <v>89</v>
      </c>
      <c r="N48" s="3"/>
    </row>
    <row r="49" spans="1:14" ht="15">
      <c r="A49" s="62" t="s">
        <v>205</v>
      </c>
      <c r="B49" s="7"/>
      <c r="D49" s="7"/>
      <c r="F49" s="8"/>
      <c r="H49" s="3"/>
      <c r="J49" s="7"/>
      <c r="L49" s="6"/>
      <c r="N49" s="3"/>
    </row>
    <row r="50" spans="1:14" ht="15">
      <c r="A50" s="62" t="s">
        <v>206</v>
      </c>
      <c r="B50" s="7"/>
      <c r="D50" s="7"/>
      <c r="F50" s="6"/>
      <c r="H50" s="3"/>
      <c r="J50" s="7"/>
      <c r="L50" s="6"/>
      <c r="N50" s="3"/>
    </row>
    <row r="51" spans="1:14" ht="15">
      <c r="A51" s="62" t="s">
        <v>207</v>
      </c>
      <c r="B51" s="7"/>
      <c r="D51" s="7"/>
      <c r="F51" s="8"/>
      <c r="H51" s="3"/>
      <c r="J51" s="7"/>
      <c r="L51" s="6"/>
      <c r="N51" s="3"/>
    </row>
    <row r="52" spans="1:14" ht="15">
      <c r="A52" s="62" t="s">
        <v>208</v>
      </c>
      <c r="B52" s="7"/>
      <c r="D52" s="7"/>
      <c r="F52" s="8"/>
      <c r="H52" s="3"/>
      <c r="J52" s="7"/>
      <c r="L52" s="6"/>
      <c r="N52" s="3"/>
    </row>
    <row r="53" spans="1:14" ht="15">
      <c r="A53" s="62" t="s">
        <v>209</v>
      </c>
      <c r="B53" s="7"/>
      <c r="D53" s="7"/>
      <c r="F53" s="8"/>
      <c r="H53" s="3"/>
      <c r="J53" s="7"/>
      <c r="L53" s="6"/>
      <c r="N53" s="3"/>
    </row>
    <row r="54" spans="1:14" ht="15">
      <c r="A54" s="62" t="s">
        <v>210</v>
      </c>
      <c r="B54" s="7"/>
      <c r="D54" s="7"/>
      <c r="F54" s="8"/>
      <c r="H54" s="3"/>
      <c r="J54" s="7"/>
      <c r="L54" s="6"/>
      <c r="N54" s="3"/>
    </row>
    <row r="55" spans="1:14" ht="15">
      <c r="A55" s="62" t="s">
        <v>211</v>
      </c>
      <c r="B55" s="7"/>
      <c r="D55" s="7"/>
      <c r="F55" s="8"/>
      <c r="H55" s="3"/>
      <c r="J55" s="7"/>
      <c r="L55" s="6"/>
      <c r="N55" s="3"/>
    </row>
    <row r="56" spans="1:14" ht="15.75" thickBot="1">
      <c r="A56" s="60" t="s">
        <v>212</v>
      </c>
      <c r="B56" s="16" t="s">
        <v>213</v>
      </c>
      <c r="H56" s="105">
        <f>SUM(H11:H55)</f>
        <v>0</v>
      </c>
      <c r="N56" s="105">
        <f>SUM(N11:N55)</f>
        <v>0</v>
      </c>
    </row>
    <row r="57" spans="1:14" ht="15.75" thickTop="1">
      <c r="A57" s="9" t="s">
        <v>214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2:14" ht="15">
      <c r="B58" s="65"/>
      <c r="H58" s="182" t="str">
        <f>Certification!F49</f>
        <v>As Submitted by Provider</v>
      </c>
      <c r="I58" s="182"/>
      <c r="J58" s="182"/>
      <c r="K58" s="182"/>
      <c r="L58" s="182"/>
      <c r="N58" s="44" t="s">
        <v>555</v>
      </c>
    </row>
  </sheetData>
  <sheetProtection password="DA7C" sheet="1" objects="1" scenarios="1" selectLockedCells="1"/>
  <mergeCells count="4">
    <mergeCell ref="M5:N5"/>
    <mergeCell ref="M6:N6"/>
    <mergeCell ref="M4:N4"/>
    <mergeCell ref="H58:L58"/>
  </mergeCells>
  <printOptions horizontalCentered="1"/>
  <pageMargins left="0" right="0" top="0" bottom="0" header="0.5" footer="0.5"/>
  <pageSetup fitToHeight="1" fitToWidth="1" horizontalDpi="300" verticalDpi="300" orientation="portrait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3:N59"/>
  <sheetViews>
    <sheetView showGridLines="0" showRowColHeaders="0" showZeros="0" zoomScalePageLayoutView="0" workbookViewId="0" topLeftCell="A1">
      <selection activeCell="B10" sqref="B10"/>
    </sheetView>
  </sheetViews>
  <sheetFormatPr defaultColWidth="9.00390625" defaultRowHeight="15.75"/>
  <cols>
    <col min="1" max="1" width="3.625" style="16" customWidth="1"/>
    <col min="2" max="2" width="24.125" style="16" customWidth="1"/>
    <col min="3" max="3" width="3.625" style="16" customWidth="1"/>
    <col min="4" max="4" width="13.625" style="16" customWidth="1"/>
    <col min="5" max="5" width="2.625" style="16" customWidth="1"/>
    <col min="6" max="6" width="8.125" style="16" customWidth="1"/>
    <col min="7" max="7" width="2.625" style="16" customWidth="1"/>
    <col min="8" max="8" width="11.125" style="16" customWidth="1"/>
    <col min="9" max="9" width="3.625" style="16" customWidth="1"/>
    <col min="10" max="10" width="13.625" style="16" customWidth="1"/>
    <col min="11" max="11" width="2.625" style="16" customWidth="1"/>
    <col min="12" max="12" width="8.125" style="16" customWidth="1"/>
    <col min="13" max="13" width="2.625" style="16" customWidth="1"/>
    <col min="14" max="14" width="11.125" style="16" customWidth="1"/>
    <col min="15" max="16384" width="9.00390625" style="16" customWidth="1"/>
  </cols>
  <sheetData>
    <row r="3" ht="15">
      <c r="M3" s="50" t="s">
        <v>168</v>
      </c>
    </row>
    <row r="4" spans="1:14" ht="15">
      <c r="A4" s="51" t="s">
        <v>169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 t="s">
        <v>570</v>
      </c>
      <c r="M4" s="173">
        <f>Certification!G8</f>
        <v>0</v>
      </c>
      <c r="N4" s="173"/>
    </row>
    <row r="5" spans="12:14" ht="15">
      <c r="L5" s="44" t="s">
        <v>56</v>
      </c>
      <c r="M5" s="171">
        <f>'Cover Page'!D33</f>
        <v>0</v>
      </c>
      <c r="N5" s="171">
        <f>'Cover Page'!D33</f>
        <v>0</v>
      </c>
    </row>
    <row r="6" spans="12:14" ht="15">
      <c r="L6" s="44" t="s">
        <v>10</v>
      </c>
      <c r="M6" s="171">
        <f>'Cover Page'!D35</f>
        <v>0</v>
      </c>
      <c r="N6" s="171">
        <f>'Cover Page'!D34</f>
        <v>0</v>
      </c>
    </row>
    <row r="7" spans="4:14" ht="15">
      <c r="D7" s="9"/>
      <c r="E7" s="9"/>
      <c r="F7" s="9" t="s">
        <v>170</v>
      </c>
      <c r="G7" s="9"/>
      <c r="H7" s="9"/>
      <c r="J7" s="9"/>
      <c r="K7" s="9"/>
      <c r="L7" s="9" t="s">
        <v>171</v>
      </c>
      <c r="M7" s="9"/>
      <c r="N7" s="9"/>
    </row>
    <row r="8" spans="2:14" ht="15">
      <c r="B8" s="46" t="s">
        <v>172</v>
      </c>
      <c r="D8" s="25" t="s">
        <v>173</v>
      </c>
      <c r="E8" s="25"/>
      <c r="F8" s="25" t="s">
        <v>174</v>
      </c>
      <c r="G8" s="25"/>
      <c r="H8" s="25" t="s">
        <v>175</v>
      </c>
      <c r="I8" s="25"/>
      <c r="J8" s="25" t="s">
        <v>173</v>
      </c>
      <c r="K8" s="25"/>
      <c r="L8" s="25" t="s">
        <v>174</v>
      </c>
      <c r="M8" s="25"/>
      <c r="N8" s="25" t="s">
        <v>175</v>
      </c>
    </row>
    <row r="9" spans="2:14" ht="15">
      <c r="B9" s="9"/>
      <c r="D9" s="46">
        <v>1</v>
      </c>
      <c r="E9" s="25"/>
      <c r="F9" s="46">
        <v>2</v>
      </c>
      <c r="G9" s="25"/>
      <c r="H9" s="46">
        <v>3</v>
      </c>
      <c r="I9" s="25"/>
      <c r="J9" s="46">
        <v>4</v>
      </c>
      <c r="K9" s="25"/>
      <c r="L9" s="46">
        <v>5</v>
      </c>
      <c r="M9" s="25"/>
      <c r="N9" s="46">
        <v>6</v>
      </c>
    </row>
    <row r="10" spans="1:14" ht="15">
      <c r="A10" s="116" t="s">
        <v>20</v>
      </c>
      <c r="B10" s="139"/>
      <c r="D10" s="151"/>
      <c r="E10" s="25"/>
      <c r="F10" s="6"/>
      <c r="G10" s="25"/>
      <c r="H10" s="152"/>
      <c r="I10" s="25"/>
      <c r="J10" s="6"/>
      <c r="K10" s="25"/>
      <c r="L10" s="6"/>
      <c r="M10" s="25"/>
      <c r="N10" s="152"/>
    </row>
    <row r="11" spans="1:14" ht="15">
      <c r="A11" s="116" t="s">
        <v>26</v>
      </c>
      <c r="B11" s="7"/>
      <c r="D11" s="6"/>
      <c r="E11" s="25"/>
      <c r="F11" s="6"/>
      <c r="G11" s="25"/>
      <c r="H11" s="152"/>
      <c r="I11" s="25"/>
      <c r="J11" s="6"/>
      <c r="K11" s="25"/>
      <c r="L11" s="6"/>
      <c r="M11" s="25"/>
      <c r="N11" s="152"/>
    </row>
    <row r="12" spans="1:14" ht="15">
      <c r="A12" s="116" t="s">
        <v>44</v>
      </c>
      <c r="B12" s="7"/>
      <c r="D12" s="6"/>
      <c r="E12" s="25"/>
      <c r="F12" s="6"/>
      <c r="G12" s="25"/>
      <c r="H12" s="152"/>
      <c r="I12" s="25"/>
      <c r="J12" s="6"/>
      <c r="K12" s="25"/>
      <c r="L12" s="6"/>
      <c r="M12" s="25"/>
      <c r="N12" s="152"/>
    </row>
    <row r="13" spans="1:14" ht="15">
      <c r="A13" s="116" t="s">
        <v>53</v>
      </c>
      <c r="B13" s="7"/>
      <c r="D13" s="6"/>
      <c r="E13" s="25"/>
      <c r="F13" s="6"/>
      <c r="G13" s="25"/>
      <c r="H13" s="152"/>
      <c r="I13" s="25"/>
      <c r="J13" s="6"/>
      <c r="K13" s="25"/>
      <c r="L13" s="6"/>
      <c r="M13" s="25"/>
      <c r="N13" s="152"/>
    </row>
    <row r="14" spans="1:14" ht="15">
      <c r="A14" s="116" t="s">
        <v>69</v>
      </c>
      <c r="B14" s="7"/>
      <c r="D14" s="6"/>
      <c r="E14" s="25"/>
      <c r="F14" s="6"/>
      <c r="G14" s="25"/>
      <c r="H14" s="152"/>
      <c r="I14" s="25"/>
      <c r="J14" s="6"/>
      <c r="K14" s="25"/>
      <c r="L14" s="6"/>
      <c r="M14" s="25"/>
      <c r="N14" s="152"/>
    </row>
    <row r="15" spans="1:14" ht="15">
      <c r="A15" s="116" t="s">
        <v>71</v>
      </c>
      <c r="B15" s="7"/>
      <c r="D15" s="6"/>
      <c r="E15" s="25"/>
      <c r="F15" s="6"/>
      <c r="G15" s="25"/>
      <c r="H15" s="152"/>
      <c r="I15" s="25"/>
      <c r="J15" s="6"/>
      <c r="K15" s="25"/>
      <c r="L15" s="6"/>
      <c r="M15" s="25"/>
      <c r="N15" s="152"/>
    </row>
    <row r="16" spans="1:14" ht="15">
      <c r="A16" s="116" t="s">
        <v>73</v>
      </c>
      <c r="B16" s="7"/>
      <c r="D16" s="6"/>
      <c r="E16" s="25"/>
      <c r="F16" s="6"/>
      <c r="G16" s="25"/>
      <c r="H16" s="152"/>
      <c r="I16" s="25"/>
      <c r="J16" s="6"/>
      <c r="K16" s="25"/>
      <c r="L16" s="6"/>
      <c r="M16" s="25"/>
      <c r="N16" s="152"/>
    </row>
    <row r="17" spans="1:14" ht="15">
      <c r="A17" s="116" t="s">
        <v>75</v>
      </c>
      <c r="B17" s="7"/>
      <c r="D17" s="6"/>
      <c r="E17" s="25"/>
      <c r="F17" s="6"/>
      <c r="G17" s="25"/>
      <c r="H17" s="152"/>
      <c r="I17" s="25"/>
      <c r="J17" s="6"/>
      <c r="K17" s="25"/>
      <c r="L17" s="6"/>
      <c r="M17" s="25"/>
      <c r="N17" s="152"/>
    </row>
    <row r="18" spans="1:14" ht="15">
      <c r="A18" s="116" t="s">
        <v>77</v>
      </c>
      <c r="B18" s="7"/>
      <c r="D18" s="6"/>
      <c r="E18" s="25"/>
      <c r="F18" s="6"/>
      <c r="G18" s="25"/>
      <c r="H18" s="152"/>
      <c r="I18" s="25"/>
      <c r="J18" s="6"/>
      <c r="K18" s="25"/>
      <c r="L18" s="6"/>
      <c r="M18" s="25"/>
      <c r="N18" s="152"/>
    </row>
    <row r="19" spans="1:14" ht="15">
      <c r="A19" s="116" t="s">
        <v>79</v>
      </c>
      <c r="B19" s="7"/>
      <c r="D19" s="6"/>
      <c r="E19" s="25"/>
      <c r="F19" s="6"/>
      <c r="G19" s="25"/>
      <c r="H19" s="152"/>
      <c r="I19" s="25"/>
      <c r="J19" s="6"/>
      <c r="K19" s="25"/>
      <c r="L19" s="6"/>
      <c r="M19" s="25"/>
      <c r="N19" s="152"/>
    </row>
    <row r="20" spans="1:14" ht="15">
      <c r="A20" s="116" t="s">
        <v>81</v>
      </c>
      <c r="B20" s="7"/>
      <c r="D20" s="6"/>
      <c r="E20" s="25"/>
      <c r="F20" s="6"/>
      <c r="G20" s="25"/>
      <c r="H20" s="152"/>
      <c r="I20" s="25"/>
      <c r="J20" s="6"/>
      <c r="K20" s="25"/>
      <c r="L20" s="6"/>
      <c r="M20" s="25"/>
      <c r="N20" s="152"/>
    </row>
    <row r="21" spans="1:14" ht="15">
      <c r="A21" s="116" t="s">
        <v>83</v>
      </c>
      <c r="B21" s="7"/>
      <c r="D21" s="6"/>
      <c r="E21" s="25"/>
      <c r="F21" s="6"/>
      <c r="G21" s="25"/>
      <c r="H21" s="152"/>
      <c r="I21" s="25"/>
      <c r="J21" s="6"/>
      <c r="K21" s="25"/>
      <c r="L21" s="6"/>
      <c r="M21" s="25"/>
      <c r="N21" s="152"/>
    </row>
    <row r="22" spans="1:14" ht="15">
      <c r="A22" s="116" t="s">
        <v>85</v>
      </c>
      <c r="B22" s="7"/>
      <c r="D22" s="6"/>
      <c r="E22" s="25"/>
      <c r="F22" s="6"/>
      <c r="G22" s="25"/>
      <c r="H22" s="152"/>
      <c r="I22" s="25"/>
      <c r="J22" s="6"/>
      <c r="K22" s="25"/>
      <c r="L22" s="6"/>
      <c r="M22" s="25"/>
      <c r="N22" s="152"/>
    </row>
    <row r="23" spans="1:14" ht="15">
      <c r="A23" s="116" t="s">
        <v>87</v>
      </c>
      <c r="B23" s="7"/>
      <c r="D23" s="6"/>
      <c r="E23" s="25"/>
      <c r="F23" s="6"/>
      <c r="G23" s="25"/>
      <c r="H23" s="152"/>
      <c r="I23" s="25"/>
      <c r="J23" s="6"/>
      <c r="K23" s="25"/>
      <c r="L23" s="6"/>
      <c r="M23" s="25"/>
      <c r="N23" s="152"/>
    </row>
    <row r="24" spans="1:14" ht="15">
      <c r="A24" s="116" t="s">
        <v>89</v>
      </c>
      <c r="B24" s="7"/>
      <c r="D24" s="6"/>
      <c r="E24" s="25"/>
      <c r="F24" s="6"/>
      <c r="G24" s="25"/>
      <c r="H24" s="152"/>
      <c r="I24" s="25"/>
      <c r="J24" s="6"/>
      <c r="K24" s="25"/>
      <c r="L24" s="6"/>
      <c r="M24" s="25"/>
      <c r="N24" s="152"/>
    </row>
    <row r="25" spans="1:14" ht="15">
      <c r="A25" s="116" t="s">
        <v>91</v>
      </c>
      <c r="B25" s="7"/>
      <c r="D25" s="6"/>
      <c r="E25" s="25"/>
      <c r="F25" s="6"/>
      <c r="G25" s="25"/>
      <c r="H25" s="152"/>
      <c r="I25" s="25"/>
      <c r="J25" s="6"/>
      <c r="K25" s="25"/>
      <c r="L25" s="6"/>
      <c r="M25" s="25"/>
      <c r="N25" s="152"/>
    </row>
    <row r="26" spans="1:14" ht="15">
      <c r="A26" s="116" t="s">
        <v>92</v>
      </c>
      <c r="B26" s="7"/>
      <c r="D26" s="6"/>
      <c r="E26" s="25"/>
      <c r="F26" s="6"/>
      <c r="G26" s="25"/>
      <c r="H26" s="152"/>
      <c r="I26" s="25"/>
      <c r="J26" s="6"/>
      <c r="K26" s="25"/>
      <c r="L26" s="6"/>
      <c r="M26" s="25"/>
      <c r="N26" s="152"/>
    </row>
    <row r="27" spans="1:14" ht="15">
      <c r="A27" s="60" t="s">
        <v>94</v>
      </c>
      <c r="B27" s="7"/>
      <c r="D27" s="6"/>
      <c r="E27" s="25"/>
      <c r="F27" s="6"/>
      <c r="G27" s="25"/>
      <c r="H27" s="152"/>
      <c r="I27" s="25"/>
      <c r="J27" s="6"/>
      <c r="K27" s="25"/>
      <c r="L27" s="6"/>
      <c r="M27" s="25"/>
      <c r="N27" s="152"/>
    </row>
    <row r="28" spans="1:14" ht="15">
      <c r="A28" s="60" t="s">
        <v>114</v>
      </c>
      <c r="B28" s="7"/>
      <c r="D28" s="6"/>
      <c r="E28" s="25"/>
      <c r="F28" s="6"/>
      <c r="G28" s="25"/>
      <c r="H28" s="152"/>
      <c r="I28" s="25"/>
      <c r="J28" s="6"/>
      <c r="K28" s="25"/>
      <c r="L28" s="6"/>
      <c r="M28" s="25"/>
      <c r="N28" s="152"/>
    </row>
    <row r="29" spans="1:14" ht="15">
      <c r="A29" s="60" t="s">
        <v>116</v>
      </c>
      <c r="B29" s="7"/>
      <c r="D29" s="6"/>
      <c r="E29" s="25"/>
      <c r="F29" s="6"/>
      <c r="G29" s="25"/>
      <c r="H29" s="152"/>
      <c r="I29" s="25"/>
      <c r="J29" s="6"/>
      <c r="K29" s="25"/>
      <c r="L29" s="6"/>
      <c r="M29" s="25"/>
      <c r="N29" s="152"/>
    </row>
    <row r="30" spans="1:14" ht="15">
      <c r="A30" s="60" t="s">
        <v>118</v>
      </c>
      <c r="B30" s="7"/>
      <c r="D30" s="6"/>
      <c r="E30" s="25"/>
      <c r="F30" s="6"/>
      <c r="G30" s="25"/>
      <c r="H30" s="152"/>
      <c r="I30" s="25"/>
      <c r="J30" s="6"/>
      <c r="K30" s="25"/>
      <c r="L30" s="6"/>
      <c r="M30" s="25"/>
      <c r="N30" s="152"/>
    </row>
    <row r="31" spans="1:14" ht="15">
      <c r="A31" s="60" t="s">
        <v>120</v>
      </c>
      <c r="B31" s="7"/>
      <c r="D31" s="6"/>
      <c r="E31" s="25"/>
      <c r="F31" s="6"/>
      <c r="G31" s="25"/>
      <c r="H31" s="152"/>
      <c r="I31" s="25"/>
      <c r="J31" s="6"/>
      <c r="K31" s="25"/>
      <c r="L31" s="6"/>
      <c r="M31" s="25"/>
      <c r="N31" s="152"/>
    </row>
    <row r="32" spans="1:14" ht="15">
      <c r="A32" s="60" t="s">
        <v>122</v>
      </c>
      <c r="B32" s="7"/>
      <c r="D32" s="6"/>
      <c r="E32" s="25"/>
      <c r="F32" s="6"/>
      <c r="G32" s="25"/>
      <c r="H32" s="152"/>
      <c r="I32" s="25"/>
      <c r="J32" s="6"/>
      <c r="K32" s="25"/>
      <c r="L32" s="6"/>
      <c r="M32" s="25"/>
      <c r="N32" s="152"/>
    </row>
    <row r="33" spans="1:14" ht="15">
      <c r="A33" s="60" t="s">
        <v>124</v>
      </c>
      <c r="B33" s="7"/>
      <c r="D33" s="6"/>
      <c r="E33" s="25"/>
      <c r="F33" s="6"/>
      <c r="G33" s="25"/>
      <c r="H33" s="152"/>
      <c r="I33" s="25"/>
      <c r="J33" s="6"/>
      <c r="K33" s="25"/>
      <c r="L33" s="6"/>
      <c r="M33" s="25"/>
      <c r="N33" s="152"/>
    </row>
    <row r="34" spans="1:14" ht="15">
      <c r="A34" s="60" t="s">
        <v>125</v>
      </c>
      <c r="B34" s="7"/>
      <c r="D34" s="6"/>
      <c r="E34" s="25"/>
      <c r="F34" s="6"/>
      <c r="G34" s="25"/>
      <c r="H34" s="152"/>
      <c r="I34" s="25"/>
      <c r="J34" s="6"/>
      <c r="K34" s="25"/>
      <c r="L34" s="6"/>
      <c r="M34" s="25"/>
      <c r="N34" s="152"/>
    </row>
    <row r="35" spans="1:14" ht="15">
      <c r="A35" s="60" t="s">
        <v>128</v>
      </c>
      <c r="B35" s="7"/>
      <c r="D35" s="6"/>
      <c r="E35" s="25"/>
      <c r="F35" s="6"/>
      <c r="G35" s="25"/>
      <c r="H35" s="152"/>
      <c r="I35" s="25"/>
      <c r="J35" s="6"/>
      <c r="K35" s="25"/>
      <c r="L35" s="6"/>
      <c r="M35" s="25"/>
      <c r="N35" s="152"/>
    </row>
    <row r="36" spans="1:14" ht="15">
      <c r="A36" s="60" t="s">
        <v>130</v>
      </c>
      <c r="B36" s="7"/>
      <c r="D36" s="6"/>
      <c r="E36" s="25"/>
      <c r="F36" s="6"/>
      <c r="G36" s="25"/>
      <c r="H36" s="152"/>
      <c r="I36" s="25"/>
      <c r="J36" s="6"/>
      <c r="K36" s="25"/>
      <c r="L36" s="6"/>
      <c r="M36" s="25"/>
      <c r="N36" s="152"/>
    </row>
    <row r="37" spans="1:14" ht="15">
      <c r="A37" s="60" t="s">
        <v>131</v>
      </c>
      <c r="B37" s="7"/>
      <c r="D37" s="6"/>
      <c r="E37" s="25"/>
      <c r="F37" s="6"/>
      <c r="G37" s="25"/>
      <c r="H37" s="152"/>
      <c r="I37" s="25"/>
      <c r="J37" s="6"/>
      <c r="K37" s="25"/>
      <c r="L37" s="6"/>
      <c r="M37" s="25"/>
      <c r="N37" s="152"/>
    </row>
    <row r="38" spans="1:14" ht="15">
      <c r="A38" s="60" t="s">
        <v>132</v>
      </c>
      <c r="B38" s="7"/>
      <c r="D38" s="6"/>
      <c r="E38" s="25"/>
      <c r="F38" s="6"/>
      <c r="G38" s="25"/>
      <c r="H38" s="152"/>
      <c r="I38" s="25"/>
      <c r="J38" s="6"/>
      <c r="K38" s="25"/>
      <c r="L38" s="6"/>
      <c r="M38" s="25"/>
      <c r="N38" s="152"/>
    </row>
    <row r="39" spans="1:14" ht="15">
      <c r="A39" s="60" t="s">
        <v>198</v>
      </c>
      <c r="B39" s="7"/>
      <c r="D39" s="6"/>
      <c r="E39" s="25"/>
      <c r="F39" s="6"/>
      <c r="G39" s="25"/>
      <c r="H39" s="152"/>
      <c r="I39" s="25"/>
      <c r="J39" s="6"/>
      <c r="K39" s="25"/>
      <c r="L39" s="6"/>
      <c r="M39" s="25"/>
      <c r="N39" s="152"/>
    </row>
    <row r="40" spans="1:14" ht="15">
      <c r="A40" s="60" t="s">
        <v>201</v>
      </c>
      <c r="B40" s="7"/>
      <c r="D40" s="6"/>
      <c r="E40" s="25"/>
      <c r="F40" s="6"/>
      <c r="G40" s="25"/>
      <c r="H40" s="152"/>
      <c r="I40" s="25"/>
      <c r="J40" s="6"/>
      <c r="K40" s="25"/>
      <c r="L40" s="6"/>
      <c r="M40" s="25"/>
      <c r="N40" s="152"/>
    </row>
    <row r="41" spans="1:14" ht="15">
      <c r="A41" s="60" t="s">
        <v>203</v>
      </c>
      <c r="B41" s="7"/>
      <c r="D41" s="6"/>
      <c r="E41" s="25"/>
      <c r="F41" s="6"/>
      <c r="G41" s="25"/>
      <c r="H41" s="152"/>
      <c r="I41" s="25"/>
      <c r="J41" s="6"/>
      <c r="K41" s="25"/>
      <c r="L41" s="6"/>
      <c r="M41" s="25"/>
      <c r="N41" s="152"/>
    </row>
    <row r="42" spans="1:14" ht="15">
      <c r="A42" s="60" t="s">
        <v>205</v>
      </c>
      <c r="B42" s="7"/>
      <c r="D42" s="6"/>
      <c r="E42" s="25"/>
      <c r="F42" s="6"/>
      <c r="G42" s="25"/>
      <c r="H42" s="152"/>
      <c r="I42" s="25"/>
      <c r="J42" s="6"/>
      <c r="K42" s="25"/>
      <c r="L42" s="6"/>
      <c r="M42" s="25"/>
      <c r="N42" s="152"/>
    </row>
    <row r="43" spans="1:14" ht="15">
      <c r="A43" s="60" t="s">
        <v>206</v>
      </c>
      <c r="B43" s="7"/>
      <c r="D43" s="6"/>
      <c r="E43" s="25"/>
      <c r="F43" s="6"/>
      <c r="G43" s="25"/>
      <c r="H43" s="152"/>
      <c r="I43" s="25"/>
      <c r="J43" s="6"/>
      <c r="K43" s="25"/>
      <c r="L43" s="6"/>
      <c r="M43" s="25"/>
      <c r="N43" s="152"/>
    </row>
    <row r="44" spans="1:14" ht="15">
      <c r="A44" s="60" t="s">
        <v>207</v>
      </c>
      <c r="B44" s="7"/>
      <c r="D44" s="6"/>
      <c r="E44" s="25"/>
      <c r="F44" s="6"/>
      <c r="G44" s="25"/>
      <c r="H44" s="152"/>
      <c r="I44" s="25"/>
      <c r="J44" s="6"/>
      <c r="K44" s="25"/>
      <c r="L44" s="6"/>
      <c r="M44" s="25"/>
      <c r="N44" s="152"/>
    </row>
    <row r="45" spans="1:14" ht="15">
      <c r="A45" s="60" t="s">
        <v>215</v>
      </c>
      <c r="B45" s="7"/>
      <c r="D45" s="6"/>
      <c r="E45" s="25"/>
      <c r="F45" s="6"/>
      <c r="G45" s="25"/>
      <c r="H45" s="152"/>
      <c r="I45" s="25"/>
      <c r="J45" s="6"/>
      <c r="K45" s="25"/>
      <c r="L45" s="6"/>
      <c r="M45" s="25"/>
      <c r="N45" s="152"/>
    </row>
    <row r="46" spans="1:14" ht="15">
      <c r="A46" s="60" t="s">
        <v>209</v>
      </c>
      <c r="B46" s="7"/>
      <c r="D46" s="6"/>
      <c r="E46" s="25"/>
      <c r="F46" s="6"/>
      <c r="G46" s="25"/>
      <c r="H46" s="152"/>
      <c r="I46" s="25"/>
      <c r="J46" s="6"/>
      <c r="K46" s="25"/>
      <c r="L46" s="6"/>
      <c r="M46" s="25"/>
      <c r="N46" s="152"/>
    </row>
    <row r="47" spans="1:14" ht="15">
      <c r="A47" s="60" t="s">
        <v>210</v>
      </c>
      <c r="B47" s="7"/>
      <c r="D47" s="6"/>
      <c r="E47" s="25"/>
      <c r="F47" s="6"/>
      <c r="G47" s="25"/>
      <c r="H47" s="152"/>
      <c r="I47" s="25"/>
      <c r="J47" s="6"/>
      <c r="K47" s="25"/>
      <c r="L47" s="6"/>
      <c r="M47" s="25"/>
      <c r="N47" s="152"/>
    </row>
    <row r="48" spans="1:14" ht="15">
      <c r="A48" s="60" t="s">
        <v>211</v>
      </c>
      <c r="B48" s="7"/>
      <c r="D48" s="6"/>
      <c r="E48" s="25"/>
      <c r="F48" s="6"/>
      <c r="G48" s="25"/>
      <c r="H48" s="152"/>
      <c r="I48" s="25"/>
      <c r="J48" s="6"/>
      <c r="K48" s="25"/>
      <c r="L48" s="6"/>
      <c r="M48" s="25"/>
      <c r="N48" s="152"/>
    </row>
    <row r="49" spans="1:14" ht="15">
      <c r="A49" s="60" t="s">
        <v>212</v>
      </c>
      <c r="B49" s="7"/>
      <c r="D49" s="6"/>
      <c r="E49" s="25"/>
      <c r="F49" s="6"/>
      <c r="G49" s="25"/>
      <c r="H49" s="152"/>
      <c r="I49" s="25"/>
      <c r="J49" s="6"/>
      <c r="K49" s="25"/>
      <c r="L49" s="6"/>
      <c r="M49" s="25"/>
      <c r="N49" s="152"/>
    </row>
    <row r="50" spans="1:14" ht="15">
      <c r="A50" s="60" t="s">
        <v>216</v>
      </c>
      <c r="B50" s="7"/>
      <c r="D50" s="6"/>
      <c r="E50" s="25"/>
      <c r="F50" s="6"/>
      <c r="G50" s="25"/>
      <c r="H50" s="152"/>
      <c r="I50" s="25"/>
      <c r="J50" s="6"/>
      <c r="K50" s="25"/>
      <c r="L50" s="6"/>
      <c r="M50" s="25"/>
      <c r="N50" s="152"/>
    </row>
    <row r="51" spans="1:14" ht="15">
      <c r="A51" s="60" t="s">
        <v>217</v>
      </c>
      <c r="B51" s="7"/>
      <c r="D51" s="6"/>
      <c r="E51" s="25"/>
      <c r="F51" s="6"/>
      <c r="G51" s="25"/>
      <c r="H51" s="152"/>
      <c r="I51" s="25"/>
      <c r="J51" s="6"/>
      <c r="K51" s="25"/>
      <c r="L51" s="6"/>
      <c r="M51" s="25"/>
      <c r="N51" s="152"/>
    </row>
    <row r="52" spans="1:14" ht="15">
      <c r="A52" s="60" t="s">
        <v>218</v>
      </c>
      <c r="B52" s="7"/>
      <c r="D52" s="6"/>
      <c r="E52" s="25"/>
      <c r="F52" s="6"/>
      <c r="G52" s="25"/>
      <c r="H52" s="152"/>
      <c r="I52" s="25"/>
      <c r="J52" s="6"/>
      <c r="K52" s="25"/>
      <c r="L52" s="6"/>
      <c r="M52" s="25"/>
      <c r="N52" s="152"/>
    </row>
    <row r="53" spans="1:14" ht="15">
      <c r="A53" s="60" t="s">
        <v>219</v>
      </c>
      <c r="B53" s="7"/>
      <c r="D53" s="6"/>
      <c r="E53" s="25"/>
      <c r="F53" s="6"/>
      <c r="G53" s="25"/>
      <c r="H53" s="152"/>
      <c r="I53" s="25"/>
      <c r="J53" s="6"/>
      <c r="K53" s="25"/>
      <c r="L53" s="6"/>
      <c r="M53" s="25"/>
      <c r="N53" s="152"/>
    </row>
    <row r="54" spans="1:14" ht="15">
      <c r="A54" s="60" t="s">
        <v>220</v>
      </c>
      <c r="B54" s="7"/>
      <c r="D54" s="6"/>
      <c r="E54" s="25"/>
      <c r="F54" s="6"/>
      <c r="G54" s="25"/>
      <c r="H54" s="152"/>
      <c r="I54" s="25"/>
      <c r="J54" s="6"/>
      <c r="K54" s="25"/>
      <c r="L54" s="6"/>
      <c r="M54" s="25"/>
      <c r="N54" s="152"/>
    </row>
    <row r="55" spans="1:14" ht="15">
      <c r="A55" s="60" t="s">
        <v>221</v>
      </c>
      <c r="B55" s="7"/>
      <c r="D55" s="6"/>
      <c r="E55" s="25"/>
      <c r="F55" s="6"/>
      <c r="G55" s="25"/>
      <c r="H55" s="152"/>
      <c r="I55" s="25"/>
      <c r="J55" s="6"/>
      <c r="K55" s="25"/>
      <c r="L55" s="6"/>
      <c r="M55" s="25"/>
      <c r="N55" s="152"/>
    </row>
    <row r="56" spans="1:14" ht="15.75" thickBot="1">
      <c r="A56" s="60" t="s">
        <v>222</v>
      </c>
      <c r="B56" s="16" t="s">
        <v>223</v>
      </c>
      <c r="H56" s="105">
        <f>SUM(H10:H55)</f>
        <v>0</v>
      </c>
      <c r="N56" s="105">
        <f>SUM(N10:N55)</f>
        <v>0</v>
      </c>
    </row>
    <row r="57" ht="15.75" thickTop="1"/>
    <row r="58" spans="1:14" ht="15">
      <c r="A58" s="9" t="s">
        <v>224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2:14" ht="15">
      <c r="B59" s="65"/>
      <c r="H59" s="182" t="str">
        <f>Certification!F49</f>
        <v>As Submitted by Provider</v>
      </c>
      <c r="I59" s="182"/>
      <c r="J59" s="182"/>
      <c r="K59" s="182"/>
      <c r="L59" s="182"/>
      <c r="N59" s="44" t="s">
        <v>556</v>
      </c>
    </row>
  </sheetData>
  <sheetProtection password="DA7C" sheet="1" selectLockedCells="1"/>
  <mergeCells count="4">
    <mergeCell ref="M5:N5"/>
    <mergeCell ref="M6:N6"/>
    <mergeCell ref="M4:N4"/>
    <mergeCell ref="H59:L59"/>
  </mergeCells>
  <printOptions horizontalCentered="1"/>
  <pageMargins left="0" right="0" top="0" bottom="0" header="0.5" footer="0.5"/>
  <pageSetup fitToHeight="1" fitToWidth="1"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Medicaid Universal Cost Report</dc:title>
  <dc:subject/>
  <dc:creator>Jeffrey R. Herron, CPA</dc:creator>
  <cp:keywords/>
  <dc:description/>
  <cp:lastModifiedBy>Bradford Johnson</cp:lastModifiedBy>
  <cp:lastPrinted>2012-06-08T12:26:49Z</cp:lastPrinted>
  <dcterms:created xsi:type="dcterms:W3CDTF">1996-07-16T14:38:54Z</dcterms:created>
  <dcterms:modified xsi:type="dcterms:W3CDTF">2017-05-12T15:43:54Z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aiver Ty">
    <vt:lpwstr>10;#;#15;#;#18;#</vt:lpwstr>
  </property>
</Properties>
</file>