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<sst xmlns="http://schemas.openxmlformats.org/spreadsheetml/2006/main" count="142" uniqueCount="31">
  <si>
    <t>Year</t>
  </si>
  <si>
    <t>Population  &lt; 72 months old</t>
  </si>
  <si>
    <t>Number of Children Tested</t>
  </si>
  <si>
    <t>Number of Confirmed Children By Highest Blood Lead Level (µg/dL) at or Following Confirmation</t>
  </si>
  <si>
    <t>10-14 µg/dL</t>
  </si>
  <si>
    <t>15-19 µg/dL</t>
  </si>
  <si>
    <t>20-24 µg/dL</t>
  </si>
  <si>
    <t>25-44 µg/dL</t>
  </si>
  <si>
    <t>45-69 µg/dL</t>
  </si>
  <si>
    <t>&gt;=70 µg/dL</t>
  </si>
  <si>
    <t>ADD</t>
  </si>
  <si>
    <t>Barren River</t>
  </si>
  <si>
    <t>Big Sandy</t>
  </si>
  <si>
    <t>Bluegrass</t>
  </si>
  <si>
    <t>Buffalo Trace</t>
  </si>
  <si>
    <t>Cumberland Valley</t>
  </si>
  <si>
    <t>FIVCO</t>
  </si>
  <si>
    <t>Gateway</t>
  </si>
  <si>
    <t>Green River</t>
  </si>
  <si>
    <t>Kentucky River</t>
  </si>
  <si>
    <t>KIPDA</t>
  </si>
  <si>
    <t>Lake Cumberland</t>
  </si>
  <si>
    <t>Lincoln Trail</t>
  </si>
  <si>
    <t>Northern Kentucky</t>
  </si>
  <si>
    <t>Pennyrile</t>
  </si>
  <si>
    <t>Purchase</t>
  </si>
  <si>
    <r>
      <t xml:space="preserve">Total Confirmed Children </t>
    </r>
    <r>
      <rPr>
        <b/>
        <u val="single"/>
        <sz val="9"/>
        <rFont val="Arial"/>
        <family val="2"/>
      </rPr>
      <t>&gt;</t>
    </r>
    <r>
      <rPr>
        <b/>
        <sz val="9"/>
        <rFont val="Arial"/>
        <family val="2"/>
      </rPr>
      <t>10</t>
    </r>
  </si>
  <si>
    <t>Confirmed as % of Children Tested</t>
  </si>
  <si>
    <t xml:space="preserve">Kentucky  </t>
  </si>
  <si>
    <t>Kentucky</t>
  </si>
  <si>
    <t>Number of Children in KY &lt;72 Months Old Tested and Confirmed EBLLs by ADD, Year, and BLL Group (2005 population used for 2006 and 2007)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</si>
</sst>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1" fillId="0" borderId="3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21.28125" style="0" customWidth="1"/>
    <col min="3" max="3" width="10.7109375" style="0" customWidth="1"/>
  </cols>
  <sheetData>
    <row r="1" spans="1:12" ht="31.5" customHeight="1" thickBot="1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14" t="s">
        <v>0</v>
      </c>
      <c r="B2" s="16" t="s">
        <v>10</v>
      </c>
      <c r="C2" s="9" t="s">
        <v>1</v>
      </c>
      <c r="D2" s="9" t="s">
        <v>2</v>
      </c>
      <c r="E2" s="9" t="s">
        <v>26</v>
      </c>
      <c r="F2" s="11" t="s">
        <v>27</v>
      </c>
      <c r="G2" s="9" t="s">
        <v>3</v>
      </c>
      <c r="H2" s="9"/>
      <c r="I2" s="9"/>
      <c r="J2" s="9"/>
      <c r="K2" s="9"/>
      <c r="L2" s="13"/>
    </row>
    <row r="3" spans="1:12" ht="54.75" customHeight="1">
      <c r="A3" s="15"/>
      <c r="B3" s="17"/>
      <c r="C3" s="10"/>
      <c r="D3" s="10"/>
      <c r="E3" s="10"/>
      <c r="F3" s="12"/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2" t="s">
        <v>9</v>
      </c>
    </row>
    <row r="4" spans="1:12" ht="12.75">
      <c r="A4">
        <v>2000</v>
      </c>
      <c r="B4" t="s">
        <v>11</v>
      </c>
      <c r="C4">
        <v>20058</v>
      </c>
      <c r="D4">
        <v>899</v>
      </c>
      <c r="E4">
        <v>7</v>
      </c>
      <c r="F4" s="6">
        <f>(E4/D4)</f>
        <v>0.00778642936596218</v>
      </c>
      <c r="G4">
        <v>3</v>
      </c>
      <c r="H4">
        <v>2</v>
      </c>
      <c r="I4">
        <v>1</v>
      </c>
      <c r="J4">
        <v>1</v>
      </c>
      <c r="K4">
        <v>0</v>
      </c>
      <c r="L4">
        <v>0</v>
      </c>
    </row>
    <row r="5" spans="1:12" ht="12.75">
      <c r="A5">
        <v>2001</v>
      </c>
      <c r="B5" t="s">
        <v>11</v>
      </c>
      <c r="C5">
        <v>20117</v>
      </c>
      <c r="D5">
        <v>659</v>
      </c>
      <c r="E5">
        <v>11</v>
      </c>
      <c r="F5" s="6">
        <f aca="true" t="shared" si="0" ref="F5:F77">(E5/D5)</f>
        <v>0.01669195751138088</v>
      </c>
      <c r="G5">
        <v>6</v>
      </c>
      <c r="H5">
        <v>5</v>
      </c>
      <c r="I5">
        <v>0</v>
      </c>
      <c r="J5">
        <v>0</v>
      </c>
      <c r="K5">
        <v>0</v>
      </c>
      <c r="L5">
        <v>0</v>
      </c>
    </row>
    <row r="6" spans="1:12" ht="12.75">
      <c r="A6">
        <v>2002</v>
      </c>
      <c r="B6" t="s">
        <v>11</v>
      </c>
      <c r="C6">
        <v>20132</v>
      </c>
      <c r="D6">
        <v>572</v>
      </c>
      <c r="E6">
        <v>3</v>
      </c>
      <c r="F6" s="6">
        <f t="shared" si="0"/>
        <v>0.005244755244755245</v>
      </c>
      <c r="G6">
        <v>0</v>
      </c>
      <c r="H6">
        <v>3</v>
      </c>
      <c r="I6">
        <v>0</v>
      </c>
      <c r="J6">
        <v>0</v>
      </c>
      <c r="K6">
        <v>0</v>
      </c>
      <c r="L6">
        <v>0</v>
      </c>
    </row>
    <row r="7" spans="1:12" ht="12.75">
      <c r="A7">
        <v>2003</v>
      </c>
      <c r="B7" t="s">
        <v>11</v>
      </c>
      <c r="C7">
        <v>20287</v>
      </c>
      <c r="D7">
        <v>629</v>
      </c>
      <c r="E7">
        <v>6</v>
      </c>
      <c r="F7" s="6">
        <f t="shared" si="0"/>
        <v>0.009538950715421303</v>
      </c>
      <c r="G7">
        <v>2</v>
      </c>
      <c r="H7">
        <v>3</v>
      </c>
      <c r="I7">
        <v>1</v>
      </c>
      <c r="J7">
        <v>0</v>
      </c>
      <c r="K7">
        <v>0</v>
      </c>
      <c r="L7">
        <v>0</v>
      </c>
    </row>
    <row r="8" spans="1:12" ht="12.75">
      <c r="A8">
        <v>2004</v>
      </c>
      <c r="B8" t="s">
        <v>11</v>
      </c>
      <c r="C8">
        <v>20467</v>
      </c>
      <c r="D8">
        <v>670</v>
      </c>
      <c r="E8">
        <v>2</v>
      </c>
      <c r="F8" s="6">
        <f t="shared" si="0"/>
        <v>0.0029850746268656717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</row>
    <row r="9" spans="1:12" ht="12.75">
      <c r="A9">
        <v>2005</v>
      </c>
      <c r="B9" t="s">
        <v>11</v>
      </c>
      <c r="C9">
        <v>20742</v>
      </c>
      <c r="D9">
        <v>1001</v>
      </c>
      <c r="E9">
        <v>2</v>
      </c>
      <c r="F9" s="6">
        <f t="shared" si="0"/>
        <v>0.001998001998001998</v>
      </c>
      <c r="G9">
        <v>0</v>
      </c>
      <c r="H9">
        <v>2</v>
      </c>
      <c r="I9">
        <v>0</v>
      </c>
      <c r="J9">
        <v>0</v>
      </c>
      <c r="K9">
        <v>0</v>
      </c>
      <c r="L9">
        <v>0</v>
      </c>
    </row>
    <row r="10" spans="1:12" ht="12.75">
      <c r="A10">
        <v>2006</v>
      </c>
      <c r="B10" t="s">
        <v>11</v>
      </c>
      <c r="C10">
        <v>20742</v>
      </c>
      <c r="D10">
        <v>413</v>
      </c>
      <c r="E10">
        <v>1</v>
      </c>
      <c r="F10" s="6">
        <f t="shared" si="0"/>
        <v>0.002421307506053269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</row>
    <row r="11" spans="1:12" ht="12.75">
      <c r="A11">
        <v>2007</v>
      </c>
      <c r="B11" t="s">
        <v>11</v>
      </c>
      <c r="C11">
        <v>20742</v>
      </c>
      <c r="D11">
        <v>1791</v>
      </c>
      <c r="E11">
        <v>0</v>
      </c>
      <c r="F11" s="6">
        <f>(E11/D11)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 s="3">
        <v>2000</v>
      </c>
      <c r="B12" s="3" t="s">
        <v>12</v>
      </c>
      <c r="C12" s="3">
        <v>11921</v>
      </c>
      <c r="D12" s="3">
        <v>2360</v>
      </c>
      <c r="E12" s="3">
        <v>11</v>
      </c>
      <c r="F12" s="7">
        <f t="shared" si="0"/>
        <v>0.004661016949152543</v>
      </c>
      <c r="G12" s="3">
        <v>7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</row>
    <row r="13" spans="1:12" ht="12.75">
      <c r="A13" s="3">
        <v>2001</v>
      </c>
      <c r="B13" s="3" t="s">
        <v>12</v>
      </c>
      <c r="C13" s="3">
        <v>11748</v>
      </c>
      <c r="D13" s="3">
        <v>2723</v>
      </c>
      <c r="E13" s="3">
        <v>5</v>
      </c>
      <c r="F13" s="7">
        <f t="shared" si="0"/>
        <v>0.001836210062431142</v>
      </c>
      <c r="G13" s="3">
        <v>5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>
      <c r="A14" s="3">
        <v>2002</v>
      </c>
      <c r="B14" s="3" t="s">
        <v>12</v>
      </c>
      <c r="C14" s="3">
        <v>11649</v>
      </c>
      <c r="D14" s="3">
        <v>2383</v>
      </c>
      <c r="E14" s="3">
        <v>0</v>
      </c>
      <c r="F14" s="7">
        <f t="shared" si="0"/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3">
        <v>2003</v>
      </c>
      <c r="B15" s="3" t="s">
        <v>12</v>
      </c>
      <c r="C15" s="3">
        <v>11572</v>
      </c>
      <c r="D15" s="3">
        <v>2500</v>
      </c>
      <c r="E15" s="3">
        <v>7</v>
      </c>
      <c r="F15" s="7">
        <f t="shared" si="0"/>
        <v>0.0028</v>
      </c>
      <c r="G15" s="3">
        <v>4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2.75">
      <c r="A16" s="3">
        <v>2004</v>
      </c>
      <c r="B16" s="3" t="s">
        <v>12</v>
      </c>
      <c r="C16" s="3">
        <v>11613</v>
      </c>
      <c r="D16" s="3">
        <v>2490</v>
      </c>
      <c r="E16" s="3">
        <v>4</v>
      </c>
      <c r="F16" s="7">
        <f t="shared" si="0"/>
        <v>0.001606425702811245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3">
        <v>2005</v>
      </c>
      <c r="B17" s="3" t="s">
        <v>12</v>
      </c>
      <c r="C17" s="3">
        <v>11584</v>
      </c>
      <c r="D17" s="3">
        <v>2808</v>
      </c>
      <c r="E17" s="3">
        <v>1</v>
      </c>
      <c r="F17" s="7">
        <f t="shared" si="0"/>
        <v>0.00035612535612535614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12.75">
      <c r="A18" s="3">
        <v>2006</v>
      </c>
      <c r="B18" s="3" t="s">
        <v>12</v>
      </c>
      <c r="C18" s="3">
        <v>11584</v>
      </c>
      <c r="D18" s="3">
        <v>900</v>
      </c>
      <c r="E18" s="3">
        <v>5</v>
      </c>
      <c r="F18" s="7">
        <f t="shared" si="0"/>
        <v>0.005555555555555556</v>
      </c>
      <c r="G18" s="3">
        <v>4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3">
        <v>2007</v>
      </c>
      <c r="B19" s="3" t="s">
        <v>12</v>
      </c>
      <c r="C19" s="3">
        <v>11584</v>
      </c>
      <c r="D19" s="3">
        <v>3028</v>
      </c>
      <c r="E19" s="3">
        <v>2</v>
      </c>
      <c r="F19" s="7">
        <f t="shared" si="0"/>
        <v>0.0006605019815059445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>
        <v>2000</v>
      </c>
      <c r="B20" t="s">
        <v>13</v>
      </c>
      <c r="C20">
        <v>52862</v>
      </c>
      <c r="D20" s="4">
        <v>1236</v>
      </c>
      <c r="E20" s="4">
        <v>9</v>
      </c>
      <c r="F20" s="6">
        <f t="shared" si="0"/>
        <v>0.007281553398058253</v>
      </c>
      <c r="G20" s="4">
        <v>5</v>
      </c>
      <c r="H20" s="4">
        <v>3</v>
      </c>
      <c r="I20" s="4">
        <v>0</v>
      </c>
      <c r="J20" s="4">
        <v>1</v>
      </c>
      <c r="K20" s="4">
        <v>0</v>
      </c>
      <c r="L20" s="4">
        <v>0</v>
      </c>
    </row>
    <row r="21" spans="1:12" ht="12.75">
      <c r="A21">
        <v>2001</v>
      </c>
      <c r="B21" t="s">
        <v>13</v>
      </c>
      <c r="C21">
        <v>53540</v>
      </c>
      <c r="D21" s="4">
        <v>1240</v>
      </c>
      <c r="E21" s="4">
        <v>15</v>
      </c>
      <c r="F21" s="6">
        <f t="shared" si="0"/>
        <v>0.012096774193548387</v>
      </c>
      <c r="G21" s="4">
        <v>8</v>
      </c>
      <c r="H21" s="4">
        <v>2</v>
      </c>
      <c r="I21" s="4">
        <v>0</v>
      </c>
      <c r="J21" s="4">
        <v>3</v>
      </c>
      <c r="K21" s="4">
        <v>0</v>
      </c>
      <c r="L21" s="4">
        <v>2</v>
      </c>
    </row>
    <row r="22" spans="1:12" ht="12.75">
      <c r="A22">
        <v>2002</v>
      </c>
      <c r="B22" t="s">
        <v>13</v>
      </c>
      <c r="C22">
        <v>53879</v>
      </c>
      <c r="D22">
        <v>1401</v>
      </c>
      <c r="E22">
        <v>22</v>
      </c>
      <c r="F22" s="6">
        <f t="shared" si="0"/>
        <v>0.015703069236259814</v>
      </c>
      <c r="G22">
        <v>8</v>
      </c>
      <c r="H22">
        <v>10</v>
      </c>
      <c r="I22">
        <v>1</v>
      </c>
      <c r="J22">
        <v>3</v>
      </c>
      <c r="K22">
        <v>0</v>
      </c>
      <c r="L22">
        <v>0</v>
      </c>
    </row>
    <row r="23" spans="1:12" ht="12.75">
      <c r="A23">
        <v>2003</v>
      </c>
      <c r="B23" t="s">
        <v>13</v>
      </c>
      <c r="C23">
        <v>54611</v>
      </c>
      <c r="D23">
        <v>1697</v>
      </c>
      <c r="E23">
        <v>16</v>
      </c>
      <c r="F23" s="6">
        <f t="shared" si="0"/>
        <v>0.009428403064230996</v>
      </c>
      <c r="G23">
        <v>9</v>
      </c>
      <c r="H23">
        <v>2</v>
      </c>
      <c r="I23">
        <v>1</v>
      </c>
      <c r="J23">
        <v>2</v>
      </c>
      <c r="K23">
        <v>2</v>
      </c>
      <c r="L23">
        <v>0</v>
      </c>
    </row>
    <row r="24" spans="1:12" ht="12.75">
      <c r="A24">
        <v>2004</v>
      </c>
      <c r="B24" t="s">
        <v>13</v>
      </c>
      <c r="C24">
        <v>55464</v>
      </c>
      <c r="D24">
        <v>2412</v>
      </c>
      <c r="E24">
        <v>8</v>
      </c>
      <c r="F24" s="6">
        <f t="shared" si="0"/>
        <v>0.003316749585406302</v>
      </c>
      <c r="G24">
        <v>2</v>
      </c>
      <c r="H24">
        <v>4</v>
      </c>
      <c r="I24">
        <v>2</v>
      </c>
      <c r="J24">
        <v>0</v>
      </c>
      <c r="K24">
        <v>0</v>
      </c>
      <c r="L24">
        <v>0</v>
      </c>
    </row>
    <row r="25" spans="1:12" ht="12.75">
      <c r="A25">
        <v>2005</v>
      </c>
      <c r="B25" t="s">
        <v>13</v>
      </c>
      <c r="C25">
        <v>56142</v>
      </c>
      <c r="D25">
        <v>3166</v>
      </c>
      <c r="E25">
        <v>14</v>
      </c>
      <c r="F25" s="6">
        <f t="shared" si="0"/>
        <v>0.004421983575489577</v>
      </c>
      <c r="G25">
        <v>7</v>
      </c>
      <c r="H25">
        <v>4</v>
      </c>
      <c r="I25">
        <v>1</v>
      </c>
      <c r="J25">
        <v>1</v>
      </c>
      <c r="K25">
        <v>1</v>
      </c>
      <c r="L25">
        <v>0</v>
      </c>
    </row>
    <row r="26" spans="1:12" ht="12.75">
      <c r="A26">
        <v>2006</v>
      </c>
      <c r="B26" t="s">
        <v>13</v>
      </c>
      <c r="C26">
        <v>56142</v>
      </c>
      <c r="D26">
        <v>1658</v>
      </c>
      <c r="E26">
        <v>14</v>
      </c>
      <c r="F26" s="6">
        <f t="shared" si="0"/>
        <v>0.008443908323281062</v>
      </c>
      <c r="G26">
        <v>7</v>
      </c>
      <c r="H26">
        <v>3</v>
      </c>
      <c r="I26">
        <v>3</v>
      </c>
      <c r="J26">
        <v>1</v>
      </c>
      <c r="K26">
        <v>0</v>
      </c>
      <c r="L26">
        <v>0</v>
      </c>
    </row>
    <row r="27" spans="1:12" ht="12.75">
      <c r="A27">
        <v>2007</v>
      </c>
      <c r="B27" t="s">
        <v>13</v>
      </c>
      <c r="C27">
        <v>56142</v>
      </c>
      <c r="D27">
        <v>3301</v>
      </c>
      <c r="E27">
        <v>13</v>
      </c>
      <c r="F27" s="6">
        <f t="shared" si="0"/>
        <v>0.003938200545289306</v>
      </c>
      <c r="G27">
        <v>5</v>
      </c>
      <c r="H27">
        <v>4</v>
      </c>
      <c r="I27">
        <v>1</v>
      </c>
      <c r="J27">
        <v>3</v>
      </c>
      <c r="K27">
        <v>0</v>
      </c>
      <c r="L27">
        <v>0</v>
      </c>
    </row>
    <row r="28" spans="1:12" ht="12.75">
      <c r="A28" s="3">
        <v>2000</v>
      </c>
      <c r="B28" s="3" t="s">
        <v>14</v>
      </c>
      <c r="C28" s="3">
        <v>4275</v>
      </c>
      <c r="D28" s="3">
        <v>728</v>
      </c>
      <c r="E28" s="3">
        <v>3</v>
      </c>
      <c r="F28" s="7">
        <f t="shared" si="0"/>
        <v>0.004120879120879121</v>
      </c>
      <c r="G28" s="3">
        <v>0</v>
      </c>
      <c r="H28" s="3">
        <v>1</v>
      </c>
      <c r="I28" s="3">
        <v>1</v>
      </c>
      <c r="J28" s="3">
        <v>1</v>
      </c>
      <c r="K28" s="3">
        <v>0</v>
      </c>
      <c r="L28" s="3">
        <v>0</v>
      </c>
    </row>
    <row r="29" spans="1:12" ht="12.75">
      <c r="A29" s="3">
        <v>2001</v>
      </c>
      <c r="B29" s="3" t="s">
        <v>14</v>
      </c>
      <c r="C29" s="3">
        <v>4275</v>
      </c>
      <c r="D29" s="3">
        <v>761</v>
      </c>
      <c r="E29" s="3">
        <v>10</v>
      </c>
      <c r="F29" s="7">
        <f t="shared" si="0"/>
        <v>0.013140604467805518</v>
      </c>
      <c r="G29" s="3">
        <v>6</v>
      </c>
      <c r="H29" s="3">
        <v>1</v>
      </c>
      <c r="I29" s="3">
        <v>2</v>
      </c>
      <c r="J29" s="3">
        <v>1</v>
      </c>
      <c r="K29" s="3">
        <v>0</v>
      </c>
      <c r="L29" s="3">
        <v>0</v>
      </c>
    </row>
    <row r="30" spans="1:12" ht="12.75">
      <c r="A30" s="3">
        <v>2002</v>
      </c>
      <c r="B30" s="3" t="s">
        <v>14</v>
      </c>
      <c r="C30" s="3">
        <v>4232</v>
      </c>
      <c r="D30" s="3">
        <v>572</v>
      </c>
      <c r="E30" s="3">
        <v>2</v>
      </c>
      <c r="F30" s="7">
        <f t="shared" si="0"/>
        <v>0.0034965034965034965</v>
      </c>
      <c r="G30" s="3">
        <v>0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</row>
    <row r="31" spans="1:12" ht="12.75">
      <c r="A31" s="3">
        <v>2003</v>
      </c>
      <c r="B31" s="3" t="s">
        <v>14</v>
      </c>
      <c r="C31" s="3">
        <v>4202</v>
      </c>
      <c r="D31" s="3">
        <v>642</v>
      </c>
      <c r="E31" s="3">
        <v>3</v>
      </c>
      <c r="F31" s="7">
        <f t="shared" si="0"/>
        <v>0.004672897196261682</v>
      </c>
      <c r="G31" s="3">
        <v>1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</row>
    <row r="32" spans="1:12" ht="12.75">
      <c r="A32" s="3">
        <v>2004</v>
      </c>
      <c r="B32" s="3" t="s">
        <v>14</v>
      </c>
      <c r="C32" s="3">
        <v>4222</v>
      </c>
      <c r="D32" s="3">
        <v>448</v>
      </c>
      <c r="E32" s="3">
        <v>0</v>
      </c>
      <c r="F32" s="7">
        <f t="shared" si="0"/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3">
        <v>2005</v>
      </c>
      <c r="B33" s="3" t="s">
        <v>14</v>
      </c>
      <c r="C33" s="3">
        <v>4184</v>
      </c>
      <c r="D33" s="3">
        <v>533</v>
      </c>
      <c r="E33" s="3">
        <v>4</v>
      </c>
      <c r="F33" s="7">
        <f t="shared" si="0"/>
        <v>0.0075046904315197</v>
      </c>
      <c r="G33" s="3">
        <v>3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</row>
    <row r="34" spans="1:12" ht="12.75">
      <c r="A34" s="3">
        <v>2006</v>
      </c>
      <c r="B34" s="3" t="s">
        <v>14</v>
      </c>
      <c r="C34" s="3">
        <v>4184</v>
      </c>
      <c r="D34" s="3">
        <v>782</v>
      </c>
      <c r="E34" s="3">
        <v>5</v>
      </c>
      <c r="F34" s="7">
        <f t="shared" si="0"/>
        <v>0.00639386189258312</v>
      </c>
      <c r="G34" s="3">
        <v>4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3">
        <v>2007</v>
      </c>
      <c r="B35" s="3" t="s">
        <v>14</v>
      </c>
      <c r="C35" s="3">
        <v>4184</v>
      </c>
      <c r="D35" s="3">
        <v>774</v>
      </c>
      <c r="E35" s="3">
        <v>0</v>
      </c>
      <c r="F35" s="7">
        <f t="shared" si="0"/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4">
        <v>2000</v>
      </c>
      <c r="B36" s="4" t="s">
        <v>15</v>
      </c>
      <c r="C36" s="4">
        <v>18706</v>
      </c>
      <c r="D36" s="4">
        <v>1988</v>
      </c>
      <c r="E36" s="4">
        <v>8</v>
      </c>
      <c r="F36" s="6">
        <f t="shared" si="0"/>
        <v>0.004024144869215292</v>
      </c>
      <c r="G36" s="4">
        <v>4</v>
      </c>
      <c r="H36" s="4">
        <v>3</v>
      </c>
      <c r="I36" s="4">
        <v>0</v>
      </c>
      <c r="J36" s="4">
        <v>0</v>
      </c>
      <c r="K36" s="4">
        <v>1</v>
      </c>
      <c r="L36" s="4">
        <v>0</v>
      </c>
    </row>
    <row r="37" spans="1:12" ht="12.75">
      <c r="A37">
        <v>2001</v>
      </c>
      <c r="B37" t="s">
        <v>15</v>
      </c>
      <c r="C37">
        <v>18600</v>
      </c>
      <c r="D37" s="5">
        <v>1611</v>
      </c>
      <c r="E37" s="4">
        <v>3</v>
      </c>
      <c r="F37" s="6">
        <f t="shared" si="0"/>
        <v>0.00186219739292365</v>
      </c>
      <c r="G37" s="4">
        <v>1</v>
      </c>
      <c r="H37" s="4">
        <v>1</v>
      </c>
      <c r="I37" s="4">
        <v>0</v>
      </c>
      <c r="J37" s="4">
        <v>1</v>
      </c>
      <c r="K37" s="4">
        <v>0</v>
      </c>
      <c r="L37" s="4">
        <v>0</v>
      </c>
    </row>
    <row r="38" spans="1:12" ht="12.75">
      <c r="A38">
        <v>2002</v>
      </c>
      <c r="B38" t="s">
        <v>15</v>
      </c>
      <c r="C38">
        <v>18693</v>
      </c>
      <c r="D38">
        <v>2131</v>
      </c>
      <c r="E38">
        <v>1</v>
      </c>
      <c r="F38" s="6">
        <f t="shared" si="0"/>
        <v>0.0004692632566870014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2.75">
      <c r="A39">
        <v>2003</v>
      </c>
      <c r="B39" t="s">
        <v>15</v>
      </c>
      <c r="C39">
        <v>18777</v>
      </c>
      <c r="D39">
        <v>2652</v>
      </c>
      <c r="E39">
        <v>6</v>
      </c>
      <c r="F39" s="6">
        <f t="shared" si="0"/>
        <v>0.0022624434389140274</v>
      </c>
      <c r="G39">
        <v>5</v>
      </c>
      <c r="H39">
        <v>1</v>
      </c>
      <c r="I39">
        <v>0</v>
      </c>
      <c r="J39">
        <v>0</v>
      </c>
      <c r="K39">
        <v>0</v>
      </c>
      <c r="L39">
        <v>0</v>
      </c>
    </row>
    <row r="40" spans="1:12" ht="12.75">
      <c r="A40">
        <v>2004</v>
      </c>
      <c r="B40" t="s">
        <v>15</v>
      </c>
      <c r="C40">
        <v>18885</v>
      </c>
      <c r="D40">
        <v>3194</v>
      </c>
      <c r="E40">
        <v>7</v>
      </c>
      <c r="F40" s="6">
        <f t="shared" si="0"/>
        <v>0.0021916092673763305</v>
      </c>
      <c r="G40">
        <v>4</v>
      </c>
      <c r="H40">
        <v>2</v>
      </c>
      <c r="I40">
        <v>0</v>
      </c>
      <c r="J40">
        <v>1</v>
      </c>
      <c r="K40">
        <v>0</v>
      </c>
      <c r="L40">
        <v>0</v>
      </c>
    </row>
    <row r="41" spans="1:12" ht="12.75">
      <c r="A41">
        <v>2005</v>
      </c>
      <c r="B41" t="s">
        <v>15</v>
      </c>
      <c r="C41">
        <v>18887</v>
      </c>
      <c r="D41">
        <v>2692</v>
      </c>
      <c r="E41">
        <v>3</v>
      </c>
      <c r="F41" s="6">
        <f t="shared" si="0"/>
        <v>0.001114413075780089</v>
      </c>
      <c r="G41">
        <v>2</v>
      </c>
      <c r="H41">
        <v>1</v>
      </c>
      <c r="I41">
        <v>0</v>
      </c>
      <c r="J41">
        <v>0</v>
      </c>
      <c r="K41">
        <v>0</v>
      </c>
      <c r="L41">
        <v>0</v>
      </c>
    </row>
    <row r="42" spans="1:12" ht="12.75">
      <c r="A42">
        <v>2006</v>
      </c>
      <c r="B42" t="s">
        <v>15</v>
      </c>
      <c r="C42">
        <v>18887</v>
      </c>
      <c r="D42">
        <v>3109</v>
      </c>
      <c r="E42">
        <v>6</v>
      </c>
      <c r="F42" s="6">
        <f t="shared" si="0"/>
        <v>0.0019298809906722419</v>
      </c>
      <c r="G42">
        <v>3</v>
      </c>
      <c r="H42">
        <v>3</v>
      </c>
      <c r="I42">
        <v>0</v>
      </c>
      <c r="J42">
        <v>0</v>
      </c>
      <c r="K42">
        <v>0</v>
      </c>
      <c r="L42">
        <v>0</v>
      </c>
    </row>
    <row r="43" spans="1:12" ht="12.75">
      <c r="A43">
        <v>2007</v>
      </c>
      <c r="B43" t="s">
        <v>15</v>
      </c>
      <c r="C43">
        <v>18887</v>
      </c>
      <c r="D43">
        <v>3185</v>
      </c>
      <c r="E43">
        <v>4</v>
      </c>
      <c r="F43" s="6">
        <f t="shared" si="0"/>
        <v>0.0012558869701726845</v>
      </c>
      <c r="G43">
        <v>2</v>
      </c>
      <c r="H43">
        <v>0</v>
      </c>
      <c r="I43">
        <v>1</v>
      </c>
      <c r="J43">
        <v>0</v>
      </c>
      <c r="K43">
        <v>1</v>
      </c>
      <c r="L43">
        <v>0</v>
      </c>
    </row>
    <row r="44" spans="1:12" ht="12.75">
      <c r="A44" s="3">
        <v>2000</v>
      </c>
      <c r="B44" s="3" t="s">
        <v>16</v>
      </c>
      <c r="C44" s="3">
        <v>9620</v>
      </c>
      <c r="D44" s="3">
        <v>469</v>
      </c>
      <c r="E44" s="3">
        <v>3</v>
      </c>
      <c r="F44" s="7">
        <f t="shared" si="0"/>
        <v>0.006396588486140725</v>
      </c>
      <c r="G44" s="3">
        <v>2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</row>
    <row r="45" spans="1:12" ht="12.75">
      <c r="A45" s="3">
        <v>2001</v>
      </c>
      <c r="B45" s="3" t="s">
        <v>16</v>
      </c>
      <c r="C45" s="3">
        <v>9568</v>
      </c>
      <c r="D45" s="3">
        <v>371</v>
      </c>
      <c r="E45" s="3">
        <v>0</v>
      </c>
      <c r="F45" s="7">
        <f t="shared" si="0"/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3">
        <v>2002</v>
      </c>
      <c r="B46" s="3" t="s">
        <v>16</v>
      </c>
      <c r="C46" s="3">
        <v>9519</v>
      </c>
      <c r="D46" s="3">
        <v>332</v>
      </c>
      <c r="E46" s="3">
        <v>1</v>
      </c>
      <c r="F46" s="7">
        <f t="shared" si="0"/>
        <v>0.0030120481927710845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3">
        <v>2003</v>
      </c>
      <c r="B47" s="3" t="s">
        <v>16</v>
      </c>
      <c r="C47" s="3">
        <v>9573</v>
      </c>
      <c r="D47" s="3">
        <v>521</v>
      </c>
      <c r="E47" s="3">
        <v>2</v>
      </c>
      <c r="F47" s="7">
        <f t="shared" si="0"/>
        <v>0.003838771593090211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 s="3">
        <v>2004</v>
      </c>
      <c r="B48" s="3" t="s">
        <v>16</v>
      </c>
      <c r="C48" s="3">
        <v>9616</v>
      </c>
      <c r="D48" s="3">
        <v>687</v>
      </c>
      <c r="E48" s="3">
        <v>1</v>
      </c>
      <c r="F48" s="7">
        <f t="shared" si="0"/>
        <v>0.001455604075691412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</row>
    <row r="49" spans="1:12" ht="12.75">
      <c r="A49" s="3">
        <v>2005</v>
      </c>
      <c r="B49" s="3" t="s">
        <v>16</v>
      </c>
      <c r="C49" s="3">
        <v>9738</v>
      </c>
      <c r="D49" s="3">
        <v>737</v>
      </c>
      <c r="E49" s="3">
        <v>1</v>
      </c>
      <c r="F49" s="7">
        <f t="shared" si="0"/>
        <v>0.0013568521031207597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3">
        <v>2006</v>
      </c>
      <c r="B50" s="3" t="s">
        <v>16</v>
      </c>
      <c r="C50" s="3">
        <v>9738</v>
      </c>
      <c r="D50" s="3">
        <v>319</v>
      </c>
      <c r="E50" s="3">
        <v>0</v>
      </c>
      <c r="F50" s="7">
        <f t="shared" si="0"/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2.75">
      <c r="A51" s="3">
        <v>2007</v>
      </c>
      <c r="B51" s="3" t="s">
        <v>16</v>
      </c>
      <c r="C51" s="3">
        <v>9738</v>
      </c>
      <c r="D51" s="3">
        <v>911</v>
      </c>
      <c r="E51" s="3">
        <v>2</v>
      </c>
      <c r="F51" s="7">
        <f t="shared" si="0"/>
        <v>0.0021953896816684962</v>
      </c>
      <c r="G51" s="3">
        <v>1</v>
      </c>
      <c r="H51" s="3">
        <v>0</v>
      </c>
      <c r="I51" s="3">
        <v>1</v>
      </c>
      <c r="J51" s="3">
        <v>0</v>
      </c>
      <c r="K51" s="3">
        <v>0</v>
      </c>
      <c r="L51" s="3">
        <v>0</v>
      </c>
    </row>
    <row r="52" spans="1:12" ht="12.75">
      <c r="A52">
        <v>2000</v>
      </c>
      <c r="B52" t="s">
        <v>17</v>
      </c>
      <c r="C52">
        <v>5574</v>
      </c>
      <c r="D52" s="4">
        <v>319</v>
      </c>
      <c r="E52" s="4">
        <v>1</v>
      </c>
      <c r="F52" s="6">
        <f t="shared" si="0"/>
        <v>0.003134796238244514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</row>
    <row r="53" spans="1:12" ht="12.75">
      <c r="A53">
        <v>2001</v>
      </c>
      <c r="B53" t="s">
        <v>17</v>
      </c>
      <c r="C53">
        <v>5713</v>
      </c>
      <c r="D53" s="4">
        <v>400</v>
      </c>
      <c r="E53" s="4">
        <v>2</v>
      </c>
      <c r="F53" s="6">
        <f t="shared" si="0"/>
        <v>0.005</v>
      </c>
      <c r="G53" s="4">
        <v>1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</row>
    <row r="54" spans="1:12" ht="12.75">
      <c r="A54">
        <v>2002</v>
      </c>
      <c r="B54" t="s">
        <v>17</v>
      </c>
      <c r="C54">
        <v>5799</v>
      </c>
      <c r="D54">
        <v>354</v>
      </c>
      <c r="E54">
        <v>0</v>
      </c>
      <c r="F54" s="6">
        <f t="shared" si="0"/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ht="12.75">
      <c r="A55">
        <v>2003</v>
      </c>
      <c r="B55" t="s">
        <v>17</v>
      </c>
      <c r="C55">
        <v>5872</v>
      </c>
      <c r="D55">
        <v>363</v>
      </c>
      <c r="E55">
        <v>1</v>
      </c>
      <c r="F55" s="6">
        <f t="shared" si="0"/>
        <v>0.0027548209366391185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</row>
    <row r="56" spans="1:12" ht="12.75">
      <c r="A56">
        <v>2004</v>
      </c>
      <c r="B56" t="s">
        <v>17</v>
      </c>
      <c r="C56">
        <v>5928</v>
      </c>
      <c r="D56">
        <v>320</v>
      </c>
      <c r="E56">
        <v>3</v>
      </c>
      <c r="F56" s="6">
        <f t="shared" si="0"/>
        <v>0.009375</v>
      </c>
      <c r="G56">
        <v>1</v>
      </c>
      <c r="H56">
        <v>0</v>
      </c>
      <c r="I56">
        <v>0</v>
      </c>
      <c r="J56">
        <v>1</v>
      </c>
      <c r="K56">
        <v>1</v>
      </c>
      <c r="L56">
        <v>0</v>
      </c>
    </row>
    <row r="57" spans="1:12" ht="12.75">
      <c r="A57">
        <v>2005</v>
      </c>
      <c r="B57" t="s">
        <v>17</v>
      </c>
      <c r="C57">
        <v>5961</v>
      </c>
      <c r="D57">
        <v>430</v>
      </c>
      <c r="E57">
        <v>1</v>
      </c>
      <c r="F57" s="6">
        <f t="shared" si="0"/>
        <v>0.002325581395348837</v>
      </c>
      <c r="G57">
        <v>1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2.75">
      <c r="A58">
        <v>2006</v>
      </c>
      <c r="B58" t="s">
        <v>17</v>
      </c>
      <c r="C58">
        <v>5961</v>
      </c>
      <c r="D58">
        <v>1277</v>
      </c>
      <c r="E58">
        <v>1</v>
      </c>
      <c r="F58" s="6">
        <f t="shared" si="0"/>
        <v>0.0007830853563038371</v>
      </c>
      <c r="G58">
        <v>0</v>
      </c>
      <c r="H58">
        <v>1</v>
      </c>
      <c r="I58">
        <v>0</v>
      </c>
      <c r="J58">
        <v>0</v>
      </c>
      <c r="K58">
        <v>0</v>
      </c>
      <c r="L58">
        <v>0</v>
      </c>
    </row>
    <row r="59" spans="1:12" ht="12.75">
      <c r="A59">
        <v>2007</v>
      </c>
      <c r="B59" t="s">
        <v>17</v>
      </c>
      <c r="C59">
        <v>5961</v>
      </c>
      <c r="D59">
        <v>1341</v>
      </c>
      <c r="E59">
        <v>1</v>
      </c>
      <c r="F59" s="6">
        <f t="shared" si="0"/>
        <v>0.0007457121551081282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</row>
    <row r="60" spans="1:12" ht="12.75">
      <c r="A60" s="3">
        <v>2000</v>
      </c>
      <c r="B60" s="3" t="s">
        <v>18</v>
      </c>
      <c r="C60" s="3">
        <v>16338</v>
      </c>
      <c r="D60" s="3">
        <v>165</v>
      </c>
      <c r="E60" s="3">
        <v>0</v>
      </c>
      <c r="F60" s="7">
        <f t="shared" si="0"/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3">
        <v>2001</v>
      </c>
      <c r="B61" s="3" t="s">
        <v>18</v>
      </c>
      <c r="C61" s="3">
        <v>16457</v>
      </c>
      <c r="D61" s="3">
        <v>162</v>
      </c>
      <c r="E61" s="3">
        <v>0</v>
      </c>
      <c r="F61" s="7">
        <f t="shared" si="0"/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</row>
    <row r="62" spans="1:12" ht="12.75">
      <c r="A62" s="3">
        <v>2002</v>
      </c>
      <c r="B62" s="3" t="s">
        <v>18</v>
      </c>
      <c r="C62" s="3">
        <v>16674</v>
      </c>
      <c r="D62" s="3">
        <v>864</v>
      </c>
      <c r="E62" s="3">
        <v>3</v>
      </c>
      <c r="F62" s="7">
        <f t="shared" si="0"/>
        <v>0.003472222222222222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</row>
    <row r="63" spans="1:12" ht="12.75">
      <c r="A63" s="3">
        <v>2003</v>
      </c>
      <c r="B63" s="3" t="s">
        <v>18</v>
      </c>
      <c r="C63" s="3">
        <v>16812</v>
      </c>
      <c r="D63" s="3">
        <v>334</v>
      </c>
      <c r="E63" s="3">
        <v>8</v>
      </c>
      <c r="F63" s="7">
        <f t="shared" si="0"/>
        <v>0.023952095808383235</v>
      </c>
      <c r="G63" s="3">
        <v>4</v>
      </c>
      <c r="H63" s="3">
        <v>2</v>
      </c>
      <c r="I63" s="3">
        <v>1</v>
      </c>
      <c r="J63" s="3">
        <v>0</v>
      </c>
      <c r="K63" s="3">
        <v>1</v>
      </c>
      <c r="L63" s="3">
        <v>0</v>
      </c>
    </row>
    <row r="64" spans="1:12" ht="12.75">
      <c r="A64" s="3">
        <v>2004</v>
      </c>
      <c r="B64" s="3" t="s">
        <v>18</v>
      </c>
      <c r="C64" s="3">
        <v>17054</v>
      </c>
      <c r="D64" s="3">
        <v>159</v>
      </c>
      <c r="E64" s="3">
        <v>12</v>
      </c>
      <c r="F64" s="7">
        <f t="shared" si="0"/>
        <v>0.07547169811320754</v>
      </c>
      <c r="G64" s="3">
        <v>5</v>
      </c>
      <c r="H64" s="3">
        <v>3</v>
      </c>
      <c r="I64" s="3">
        <v>2</v>
      </c>
      <c r="J64" s="3">
        <v>2</v>
      </c>
      <c r="K64" s="3">
        <v>0</v>
      </c>
      <c r="L64" s="3">
        <v>0</v>
      </c>
    </row>
    <row r="65" spans="1:12" ht="12.75">
      <c r="A65" s="3">
        <v>2005</v>
      </c>
      <c r="B65" s="3" t="s">
        <v>18</v>
      </c>
      <c r="C65" s="3">
        <v>17113</v>
      </c>
      <c r="D65" s="3">
        <v>239</v>
      </c>
      <c r="E65" s="3">
        <v>2</v>
      </c>
      <c r="F65" s="7">
        <f t="shared" si="0"/>
        <v>0.008368200836820083</v>
      </c>
      <c r="G65" s="3">
        <v>0</v>
      </c>
      <c r="H65" s="3">
        <v>1</v>
      </c>
      <c r="I65" s="3">
        <v>0</v>
      </c>
      <c r="J65" s="3">
        <v>1</v>
      </c>
      <c r="K65" s="3">
        <v>0</v>
      </c>
      <c r="L65" s="3">
        <v>0</v>
      </c>
    </row>
    <row r="66" spans="1:12" ht="12.75">
      <c r="A66" s="3">
        <v>2006</v>
      </c>
      <c r="B66" s="3" t="s">
        <v>18</v>
      </c>
      <c r="C66" s="3">
        <v>17113</v>
      </c>
      <c r="D66" s="3">
        <v>1215</v>
      </c>
      <c r="E66" s="3">
        <v>7</v>
      </c>
      <c r="F66" s="7">
        <f t="shared" si="0"/>
        <v>0.005761316872427984</v>
      </c>
      <c r="G66" s="3">
        <v>2</v>
      </c>
      <c r="H66" s="3">
        <v>2</v>
      </c>
      <c r="I66" s="3">
        <v>1</v>
      </c>
      <c r="J66" s="3">
        <v>2</v>
      </c>
      <c r="K66" s="3">
        <v>0</v>
      </c>
      <c r="L66" s="3">
        <v>0</v>
      </c>
    </row>
    <row r="67" spans="1:12" ht="12.75">
      <c r="A67" s="3">
        <v>2007</v>
      </c>
      <c r="B67" s="3" t="s">
        <v>18</v>
      </c>
      <c r="C67" s="3">
        <v>17113</v>
      </c>
      <c r="D67" s="3">
        <v>3050</v>
      </c>
      <c r="E67" s="3">
        <v>8</v>
      </c>
      <c r="F67" s="7">
        <f t="shared" si="0"/>
        <v>0.002622950819672131</v>
      </c>
      <c r="G67" s="3">
        <v>2</v>
      </c>
      <c r="H67" s="3">
        <v>2</v>
      </c>
      <c r="I67" s="3">
        <v>2</v>
      </c>
      <c r="J67" s="3">
        <v>2</v>
      </c>
      <c r="K67" s="3">
        <v>0</v>
      </c>
      <c r="L67" s="3">
        <v>0</v>
      </c>
    </row>
    <row r="68" spans="1:12" ht="12.75">
      <c r="A68">
        <v>2000</v>
      </c>
      <c r="B68" t="s">
        <v>19</v>
      </c>
      <c r="C68">
        <v>8619</v>
      </c>
      <c r="D68" s="4">
        <v>1575</v>
      </c>
      <c r="E68" s="4">
        <v>7</v>
      </c>
      <c r="F68" s="6">
        <f t="shared" si="0"/>
        <v>0.0044444444444444444</v>
      </c>
      <c r="G68" s="4">
        <v>3</v>
      </c>
      <c r="H68" s="4">
        <v>2</v>
      </c>
      <c r="I68" s="4">
        <v>1</v>
      </c>
      <c r="J68" s="4">
        <v>1</v>
      </c>
      <c r="K68" s="4">
        <v>0</v>
      </c>
      <c r="L68" s="4">
        <v>0</v>
      </c>
    </row>
    <row r="69" spans="1:12" ht="12.75">
      <c r="A69">
        <v>2001</v>
      </c>
      <c r="B69" t="s">
        <v>19</v>
      </c>
      <c r="C69">
        <v>8411</v>
      </c>
      <c r="D69" s="4">
        <v>1478</v>
      </c>
      <c r="E69" s="4">
        <v>6</v>
      </c>
      <c r="F69" s="6">
        <f t="shared" si="0"/>
        <v>0.0040595399188092015</v>
      </c>
      <c r="G69" s="4">
        <v>3</v>
      </c>
      <c r="H69" s="4">
        <v>2</v>
      </c>
      <c r="I69" s="4">
        <v>0</v>
      </c>
      <c r="J69" s="4">
        <v>1</v>
      </c>
      <c r="K69" s="4">
        <v>0</v>
      </c>
      <c r="L69" s="4">
        <v>0</v>
      </c>
    </row>
    <row r="70" spans="1:12" ht="12.75">
      <c r="A70">
        <v>2002</v>
      </c>
      <c r="B70" t="s">
        <v>19</v>
      </c>
      <c r="C70">
        <v>8431</v>
      </c>
      <c r="D70">
        <v>1572</v>
      </c>
      <c r="E70">
        <v>4</v>
      </c>
      <c r="F70" s="6">
        <f t="shared" si="0"/>
        <v>0.002544529262086514</v>
      </c>
      <c r="G70">
        <v>3</v>
      </c>
      <c r="H70">
        <v>0</v>
      </c>
      <c r="I70">
        <v>0</v>
      </c>
      <c r="J70">
        <v>1</v>
      </c>
      <c r="K70">
        <v>0</v>
      </c>
      <c r="L70">
        <v>0</v>
      </c>
    </row>
    <row r="71" spans="1:12" ht="12.75">
      <c r="A71">
        <v>2003</v>
      </c>
      <c r="B71" t="s">
        <v>19</v>
      </c>
      <c r="C71">
        <v>8453</v>
      </c>
      <c r="D71">
        <v>1419</v>
      </c>
      <c r="E71">
        <v>2</v>
      </c>
      <c r="F71" s="6">
        <f t="shared" si="0"/>
        <v>0.0014094432699083862</v>
      </c>
      <c r="G71">
        <v>0</v>
      </c>
      <c r="H71">
        <v>2</v>
      </c>
      <c r="I71">
        <v>0</v>
      </c>
      <c r="J71">
        <v>0</v>
      </c>
      <c r="K71">
        <v>0</v>
      </c>
      <c r="L71">
        <v>0</v>
      </c>
    </row>
    <row r="72" spans="1:12" ht="12.75">
      <c r="A72">
        <v>2004</v>
      </c>
      <c r="B72" t="s">
        <v>19</v>
      </c>
      <c r="C72">
        <v>8425</v>
      </c>
      <c r="D72">
        <v>859</v>
      </c>
      <c r="E72">
        <v>0</v>
      </c>
      <c r="F72" s="6">
        <f t="shared" si="0"/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ht="12.75">
      <c r="A73">
        <v>2005</v>
      </c>
      <c r="B73" t="s">
        <v>19</v>
      </c>
      <c r="C73">
        <v>8479</v>
      </c>
      <c r="D73">
        <v>201</v>
      </c>
      <c r="E73">
        <v>0</v>
      </c>
      <c r="F73" s="6">
        <f t="shared" si="0"/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ht="12.75">
      <c r="A74">
        <v>2006</v>
      </c>
      <c r="B74" t="s">
        <v>19</v>
      </c>
      <c r="C74">
        <v>8479</v>
      </c>
      <c r="D74">
        <v>215</v>
      </c>
      <c r="E74">
        <v>2</v>
      </c>
      <c r="F74" s="6">
        <f t="shared" si="0"/>
        <v>0.009302325581395349</v>
      </c>
      <c r="G74">
        <v>2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ht="12.75">
      <c r="A75">
        <v>2007</v>
      </c>
      <c r="B75" t="s">
        <v>19</v>
      </c>
      <c r="C75">
        <v>8479</v>
      </c>
      <c r="D75">
        <v>373</v>
      </c>
      <c r="E75">
        <v>3</v>
      </c>
      <c r="F75" s="6">
        <f t="shared" si="0"/>
        <v>0.00804289544235925</v>
      </c>
      <c r="G75">
        <v>3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ht="12.75">
      <c r="A76" s="3">
        <v>2000</v>
      </c>
      <c r="B76" s="3" t="s">
        <v>20</v>
      </c>
      <c r="C76" s="3">
        <v>70852</v>
      </c>
      <c r="D76" s="3">
        <v>8099</v>
      </c>
      <c r="E76" s="3">
        <v>137</v>
      </c>
      <c r="F76" s="7">
        <f t="shared" si="0"/>
        <v>0.01691566860106186</v>
      </c>
      <c r="G76" s="3">
        <v>59</v>
      </c>
      <c r="H76" s="3">
        <v>25</v>
      </c>
      <c r="I76" s="3">
        <v>20</v>
      </c>
      <c r="J76" s="3">
        <v>31</v>
      </c>
      <c r="K76" s="3">
        <v>2</v>
      </c>
      <c r="L76" s="3">
        <v>0</v>
      </c>
    </row>
    <row r="77" spans="1:12" ht="12.75">
      <c r="A77" s="3">
        <v>2001</v>
      </c>
      <c r="B77" s="3" t="s">
        <v>20</v>
      </c>
      <c r="C77" s="3">
        <v>71123</v>
      </c>
      <c r="D77" s="3">
        <v>9481</v>
      </c>
      <c r="E77" s="3">
        <v>149</v>
      </c>
      <c r="F77" s="7">
        <f t="shared" si="0"/>
        <v>0.01571564180993566</v>
      </c>
      <c r="G77" s="3">
        <v>70</v>
      </c>
      <c r="H77" s="3">
        <v>31</v>
      </c>
      <c r="I77" s="3">
        <v>26</v>
      </c>
      <c r="J77" s="3">
        <v>17</v>
      </c>
      <c r="K77" s="3">
        <v>4</v>
      </c>
      <c r="L77" s="3">
        <v>1</v>
      </c>
    </row>
    <row r="78" spans="1:12" ht="12.75">
      <c r="A78" s="3">
        <v>2002</v>
      </c>
      <c r="B78" s="3" t="s">
        <v>20</v>
      </c>
      <c r="C78" s="3">
        <v>71337</v>
      </c>
      <c r="D78" s="3">
        <v>11433</v>
      </c>
      <c r="E78" s="3">
        <v>116</v>
      </c>
      <c r="F78" s="7">
        <f aca="true" t="shared" si="1" ref="F78:F131">(E78/D78)</f>
        <v>0.010146068398495583</v>
      </c>
      <c r="G78" s="3">
        <v>52</v>
      </c>
      <c r="H78" s="3">
        <v>31</v>
      </c>
      <c r="I78" s="3">
        <v>15</v>
      </c>
      <c r="J78" s="3">
        <v>15</v>
      </c>
      <c r="K78" s="3">
        <v>2</v>
      </c>
      <c r="L78" s="3">
        <v>1</v>
      </c>
    </row>
    <row r="79" spans="1:12" ht="12.75">
      <c r="A79" s="3">
        <v>2003</v>
      </c>
      <c r="B79" s="3" t="s">
        <v>20</v>
      </c>
      <c r="C79" s="3">
        <v>71813</v>
      </c>
      <c r="D79" s="3">
        <v>13505</v>
      </c>
      <c r="E79" s="3">
        <v>103</v>
      </c>
      <c r="F79" s="7">
        <f t="shared" si="1"/>
        <v>0.00762680488707886</v>
      </c>
      <c r="G79" s="3">
        <v>59</v>
      </c>
      <c r="H79" s="3">
        <v>14</v>
      </c>
      <c r="I79" s="3">
        <v>16</v>
      </c>
      <c r="J79" s="3">
        <v>11</v>
      </c>
      <c r="K79" s="3">
        <v>3</v>
      </c>
      <c r="L79" s="3">
        <v>0</v>
      </c>
    </row>
    <row r="80" spans="1:12" ht="12.75">
      <c r="A80" s="3">
        <v>2004</v>
      </c>
      <c r="B80" s="3" t="s">
        <v>20</v>
      </c>
      <c r="C80" s="3">
        <v>72347</v>
      </c>
      <c r="D80" s="3">
        <v>6855</v>
      </c>
      <c r="E80" s="3">
        <v>59</v>
      </c>
      <c r="F80" s="7">
        <f t="shared" si="1"/>
        <v>0.00860685630926331</v>
      </c>
      <c r="G80" s="3">
        <v>21</v>
      </c>
      <c r="H80" s="3">
        <v>10</v>
      </c>
      <c r="I80" s="3">
        <v>12</v>
      </c>
      <c r="J80" s="3">
        <v>12</v>
      </c>
      <c r="K80" s="3">
        <v>4</v>
      </c>
      <c r="L80" s="3">
        <v>0</v>
      </c>
    </row>
    <row r="81" spans="1:12" ht="12.75">
      <c r="A81" s="3">
        <v>2005</v>
      </c>
      <c r="B81" s="3" t="s">
        <v>20</v>
      </c>
      <c r="C81" s="3">
        <v>72504</v>
      </c>
      <c r="D81" s="3">
        <v>7642</v>
      </c>
      <c r="E81" s="3">
        <v>112</v>
      </c>
      <c r="F81" s="7">
        <f t="shared" si="1"/>
        <v>0.014655849254121958</v>
      </c>
      <c r="G81" s="3">
        <v>46</v>
      </c>
      <c r="H81" s="3">
        <v>32</v>
      </c>
      <c r="I81" s="3">
        <v>13</v>
      </c>
      <c r="J81" s="3">
        <v>19</v>
      </c>
      <c r="K81" s="3">
        <v>2</v>
      </c>
      <c r="L81" s="3">
        <v>0</v>
      </c>
    </row>
    <row r="82" spans="1:12" ht="12.75">
      <c r="A82" s="3">
        <v>2006</v>
      </c>
      <c r="B82" s="3" t="s">
        <v>20</v>
      </c>
      <c r="C82" s="3">
        <v>72504</v>
      </c>
      <c r="D82" s="3">
        <f>1697+519</f>
        <v>2216</v>
      </c>
      <c r="E82" s="3">
        <f>16+26</f>
        <v>42</v>
      </c>
      <c r="F82" s="7">
        <f t="shared" si="1"/>
        <v>0.01895306859205776</v>
      </c>
      <c r="G82" s="3">
        <f>15+12</f>
        <v>27</v>
      </c>
      <c r="H82" s="3">
        <f>8+2</f>
        <v>10</v>
      </c>
      <c r="I82" s="3">
        <f>1+0</f>
        <v>1</v>
      </c>
      <c r="J82" s="3">
        <f>2+2</f>
        <v>4</v>
      </c>
      <c r="K82" s="3">
        <v>0</v>
      </c>
      <c r="L82" s="3">
        <v>0</v>
      </c>
    </row>
    <row r="83" spans="1:12" ht="12.75">
      <c r="A83" s="3">
        <v>2007</v>
      </c>
      <c r="B83" s="3" t="s">
        <v>20</v>
      </c>
      <c r="C83" s="3">
        <v>72504</v>
      </c>
      <c r="D83" s="3">
        <f>3354+5004</f>
        <v>8358</v>
      </c>
      <c r="E83" s="3">
        <f>14+44</f>
        <v>58</v>
      </c>
      <c r="F83" s="7">
        <f t="shared" si="1"/>
        <v>0.006939459200765733</v>
      </c>
      <c r="G83" s="3">
        <v>33</v>
      </c>
      <c r="H83" s="3">
        <v>14</v>
      </c>
      <c r="I83" s="3">
        <v>5</v>
      </c>
      <c r="J83" s="3">
        <v>7</v>
      </c>
      <c r="K83" s="3">
        <v>0</v>
      </c>
      <c r="L83" s="3">
        <v>0</v>
      </c>
    </row>
    <row r="84" spans="1:12" ht="12.75">
      <c r="A84">
        <v>2000</v>
      </c>
      <c r="B84" t="s">
        <v>21</v>
      </c>
      <c r="C84">
        <v>14108</v>
      </c>
      <c r="D84" s="4">
        <v>2644</v>
      </c>
      <c r="E84" s="4">
        <v>13</v>
      </c>
      <c r="F84" s="6">
        <f t="shared" si="1"/>
        <v>0.004916792738275341</v>
      </c>
      <c r="G84" s="4">
        <v>6</v>
      </c>
      <c r="H84" s="4">
        <v>4</v>
      </c>
      <c r="I84" s="4">
        <v>1</v>
      </c>
      <c r="J84" s="4">
        <v>2</v>
      </c>
      <c r="K84" s="4">
        <v>0</v>
      </c>
      <c r="L84" s="4">
        <v>0</v>
      </c>
    </row>
    <row r="85" spans="1:12" ht="12.75">
      <c r="A85">
        <v>2001</v>
      </c>
      <c r="B85" t="s">
        <v>21</v>
      </c>
      <c r="C85">
        <v>14197</v>
      </c>
      <c r="D85" s="4">
        <v>2592</v>
      </c>
      <c r="E85" s="4">
        <v>13</v>
      </c>
      <c r="F85" s="6">
        <f t="shared" si="1"/>
        <v>0.005015432098765432</v>
      </c>
      <c r="G85" s="4">
        <v>6</v>
      </c>
      <c r="H85" s="4">
        <v>3</v>
      </c>
      <c r="I85" s="4">
        <v>3</v>
      </c>
      <c r="J85" s="4">
        <v>1</v>
      </c>
      <c r="K85" s="4">
        <v>0</v>
      </c>
      <c r="L85" s="4">
        <v>0</v>
      </c>
    </row>
    <row r="86" spans="1:12" ht="12.75">
      <c r="A86">
        <v>2002</v>
      </c>
      <c r="B86" t="s">
        <v>21</v>
      </c>
      <c r="C86">
        <v>14335</v>
      </c>
      <c r="D86">
        <v>855</v>
      </c>
      <c r="E86">
        <v>2</v>
      </c>
      <c r="F86" s="6">
        <f t="shared" si="1"/>
        <v>0.0023391812865497076</v>
      </c>
      <c r="G86">
        <v>1</v>
      </c>
      <c r="H86">
        <v>1</v>
      </c>
      <c r="I86">
        <v>0</v>
      </c>
      <c r="J86">
        <v>0</v>
      </c>
      <c r="K86">
        <v>0</v>
      </c>
      <c r="L86">
        <v>0</v>
      </c>
    </row>
    <row r="87" spans="1:12" ht="12.75">
      <c r="A87">
        <v>2003</v>
      </c>
      <c r="B87" t="s">
        <v>21</v>
      </c>
      <c r="C87">
        <v>14382</v>
      </c>
      <c r="D87">
        <v>713</v>
      </c>
      <c r="E87">
        <v>2</v>
      </c>
      <c r="F87" s="6">
        <f t="shared" si="1"/>
        <v>0.002805049088359046</v>
      </c>
      <c r="G87">
        <v>2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ht="12.75">
      <c r="A88">
        <v>2004</v>
      </c>
      <c r="B88" t="s">
        <v>21</v>
      </c>
      <c r="C88">
        <v>14626</v>
      </c>
      <c r="D88">
        <v>370</v>
      </c>
      <c r="E88">
        <v>1</v>
      </c>
      <c r="F88" s="6">
        <f t="shared" si="1"/>
        <v>0.002702702702702703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2.75">
      <c r="A89">
        <v>2005</v>
      </c>
      <c r="B89" t="s">
        <v>21</v>
      </c>
      <c r="C89">
        <v>14756</v>
      </c>
      <c r="D89">
        <v>554</v>
      </c>
      <c r="E89">
        <v>1</v>
      </c>
      <c r="F89" s="6">
        <f t="shared" si="1"/>
        <v>0.0018050541516245488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</row>
    <row r="90" spans="1:12" ht="12.75">
      <c r="A90">
        <v>2006</v>
      </c>
      <c r="B90" t="s">
        <v>21</v>
      </c>
      <c r="C90">
        <v>14756</v>
      </c>
      <c r="D90">
        <v>1530</v>
      </c>
      <c r="E90">
        <v>3</v>
      </c>
      <c r="F90" s="6">
        <f t="shared" si="1"/>
        <v>0.00196078431372549</v>
      </c>
      <c r="G90">
        <v>2</v>
      </c>
      <c r="H90">
        <v>0</v>
      </c>
      <c r="I90">
        <v>1</v>
      </c>
      <c r="J90">
        <v>0</v>
      </c>
      <c r="K90">
        <v>0</v>
      </c>
      <c r="L90">
        <v>0</v>
      </c>
    </row>
    <row r="91" spans="1:12" ht="12.75">
      <c r="A91">
        <v>2007</v>
      </c>
      <c r="B91" t="s">
        <v>21</v>
      </c>
      <c r="C91">
        <v>14756</v>
      </c>
      <c r="D91">
        <v>1402</v>
      </c>
      <c r="E91">
        <v>0</v>
      </c>
      <c r="F91" s="6">
        <f t="shared" si="1"/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 s="3">
        <v>2000</v>
      </c>
      <c r="B92" s="3" t="s">
        <v>22</v>
      </c>
      <c r="C92" s="3">
        <v>20668</v>
      </c>
      <c r="D92" s="3">
        <v>243</v>
      </c>
      <c r="E92" s="3">
        <v>4</v>
      </c>
      <c r="F92" s="7">
        <f t="shared" si="1"/>
        <v>0.01646090534979424</v>
      </c>
      <c r="G92" s="3">
        <v>1</v>
      </c>
      <c r="H92" s="3">
        <v>2</v>
      </c>
      <c r="I92" s="3">
        <v>0</v>
      </c>
      <c r="J92" s="3">
        <v>1</v>
      </c>
      <c r="K92" s="3">
        <v>0</v>
      </c>
      <c r="L92" s="3">
        <v>0</v>
      </c>
    </row>
    <row r="93" spans="1:12" ht="12.75">
      <c r="A93" s="3">
        <v>2001</v>
      </c>
      <c r="B93" s="3" t="s">
        <v>22</v>
      </c>
      <c r="C93" s="3">
        <v>20806</v>
      </c>
      <c r="D93" s="3">
        <v>790</v>
      </c>
      <c r="E93" s="3">
        <v>3</v>
      </c>
      <c r="F93" s="7">
        <f t="shared" si="1"/>
        <v>0.0037974683544303796</v>
      </c>
      <c r="G93" s="3">
        <v>1</v>
      </c>
      <c r="H93" s="3">
        <v>1</v>
      </c>
      <c r="I93" s="3">
        <v>1</v>
      </c>
      <c r="J93" s="3">
        <v>0</v>
      </c>
      <c r="K93" s="3">
        <v>0</v>
      </c>
      <c r="L93" s="3">
        <v>0</v>
      </c>
    </row>
    <row r="94" spans="1:12" ht="12.75">
      <c r="A94" s="3">
        <v>2002</v>
      </c>
      <c r="B94" s="3" t="s">
        <v>22</v>
      </c>
      <c r="C94" s="3">
        <v>20867</v>
      </c>
      <c r="D94" s="3">
        <v>728</v>
      </c>
      <c r="E94" s="3">
        <v>2</v>
      </c>
      <c r="F94" s="7">
        <f t="shared" si="1"/>
        <v>0.0027472527472527475</v>
      </c>
      <c r="G94" s="3">
        <v>0</v>
      </c>
      <c r="H94" s="3">
        <v>1</v>
      </c>
      <c r="I94" s="3">
        <v>1</v>
      </c>
      <c r="J94" s="3">
        <v>0</v>
      </c>
      <c r="K94" s="3">
        <v>0</v>
      </c>
      <c r="L94" s="3">
        <v>0</v>
      </c>
    </row>
    <row r="95" spans="1:12" ht="12.75">
      <c r="A95" s="3">
        <v>2003</v>
      </c>
      <c r="B95" s="3" t="s">
        <v>22</v>
      </c>
      <c r="C95" s="3">
        <v>21049</v>
      </c>
      <c r="D95" s="3">
        <v>650</v>
      </c>
      <c r="E95" s="3">
        <v>1</v>
      </c>
      <c r="F95" s="7">
        <f t="shared" si="1"/>
        <v>0.0015384615384615385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</row>
    <row r="96" spans="1:12" ht="12.75">
      <c r="A96" s="3">
        <v>2004</v>
      </c>
      <c r="B96" s="3" t="s">
        <v>22</v>
      </c>
      <c r="C96" s="3">
        <v>21278</v>
      </c>
      <c r="D96" s="3">
        <v>457</v>
      </c>
      <c r="E96" s="3">
        <v>3</v>
      </c>
      <c r="F96" s="7">
        <f t="shared" si="1"/>
        <v>0.006564551422319475</v>
      </c>
      <c r="G96" s="3">
        <v>2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</row>
    <row r="97" spans="1:12" ht="12.75">
      <c r="A97" s="3">
        <v>2005</v>
      </c>
      <c r="B97" s="3" t="s">
        <v>22</v>
      </c>
      <c r="C97" s="3">
        <v>21497</v>
      </c>
      <c r="D97" s="3">
        <v>329</v>
      </c>
      <c r="E97" s="3">
        <v>4</v>
      </c>
      <c r="F97" s="7">
        <f t="shared" si="1"/>
        <v>0.0121580547112462</v>
      </c>
      <c r="G97" s="3">
        <v>2</v>
      </c>
      <c r="H97" s="3">
        <v>0</v>
      </c>
      <c r="I97" s="3">
        <v>2</v>
      </c>
      <c r="J97" s="3">
        <v>0</v>
      </c>
      <c r="K97" s="3">
        <v>0</v>
      </c>
      <c r="L97" s="3">
        <v>0</v>
      </c>
    </row>
    <row r="98" spans="1:12" ht="12.75">
      <c r="A98" s="3">
        <v>2006</v>
      </c>
      <c r="B98" s="3" t="s">
        <v>22</v>
      </c>
      <c r="C98" s="3">
        <v>21497</v>
      </c>
      <c r="D98" s="3">
        <v>269</v>
      </c>
      <c r="E98" s="3">
        <v>3</v>
      </c>
      <c r="F98" s="7">
        <f t="shared" si="1"/>
        <v>0.011152416356877323</v>
      </c>
      <c r="G98" s="3">
        <v>1</v>
      </c>
      <c r="H98" s="3">
        <v>0</v>
      </c>
      <c r="I98" s="3">
        <v>2</v>
      </c>
      <c r="J98" s="3">
        <v>0</v>
      </c>
      <c r="K98" s="3">
        <v>0</v>
      </c>
      <c r="L98" s="3">
        <v>0</v>
      </c>
    </row>
    <row r="99" spans="1:12" ht="12.75">
      <c r="A99" s="3">
        <v>2007</v>
      </c>
      <c r="B99" s="3" t="s">
        <v>22</v>
      </c>
      <c r="C99" s="3">
        <v>21497</v>
      </c>
      <c r="D99" s="3">
        <v>940</v>
      </c>
      <c r="E99" s="3">
        <v>2</v>
      </c>
      <c r="F99" s="7">
        <f t="shared" si="1"/>
        <v>0.002127659574468085</v>
      </c>
      <c r="G99" s="3">
        <v>1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</row>
    <row r="100" spans="1:12" ht="12.75">
      <c r="A100">
        <v>2000</v>
      </c>
      <c r="B100" t="s">
        <v>23</v>
      </c>
      <c r="C100">
        <v>34553</v>
      </c>
      <c r="D100" s="4">
        <v>1465</v>
      </c>
      <c r="E100" s="4">
        <v>22</v>
      </c>
      <c r="F100" s="6">
        <f t="shared" si="1"/>
        <v>0.015017064846416382</v>
      </c>
      <c r="G100" s="4">
        <v>12</v>
      </c>
      <c r="H100" s="4">
        <v>3</v>
      </c>
      <c r="I100" s="4">
        <v>3</v>
      </c>
      <c r="J100" s="4">
        <v>3</v>
      </c>
      <c r="K100" s="4">
        <v>1</v>
      </c>
      <c r="L100" s="4">
        <v>0</v>
      </c>
    </row>
    <row r="101" spans="1:12" ht="12.75">
      <c r="A101">
        <v>2001</v>
      </c>
      <c r="B101" t="s">
        <v>23</v>
      </c>
      <c r="C101">
        <v>34716</v>
      </c>
      <c r="D101" s="4">
        <v>1158</v>
      </c>
      <c r="E101" s="4">
        <v>49</v>
      </c>
      <c r="F101" s="6">
        <f t="shared" si="1"/>
        <v>0.04231433506044905</v>
      </c>
      <c r="G101" s="4">
        <v>28</v>
      </c>
      <c r="H101" s="4">
        <v>12</v>
      </c>
      <c r="I101" s="4">
        <v>2</v>
      </c>
      <c r="J101" s="4">
        <v>6</v>
      </c>
      <c r="K101" s="4">
        <v>0</v>
      </c>
      <c r="L101" s="4">
        <v>1</v>
      </c>
    </row>
    <row r="102" spans="1:12" ht="12.75">
      <c r="A102">
        <v>2002</v>
      </c>
      <c r="B102" t="s">
        <v>23</v>
      </c>
      <c r="C102">
        <v>34829</v>
      </c>
      <c r="D102">
        <v>883</v>
      </c>
      <c r="E102">
        <v>46</v>
      </c>
      <c r="F102" s="6">
        <f t="shared" si="1"/>
        <v>0.052095130237825596</v>
      </c>
      <c r="G102">
        <v>27</v>
      </c>
      <c r="H102">
        <v>6</v>
      </c>
      <c r="I102">
        <v>5</v>
      </c>
      <c r="J102">
        <v>8</v>
      </c>
      <c r="K102">
        <v>0</v>
      </c>
      <c r="L102">
        <v>0</v>
      </c>
    </row>
    <row r="103" spans="1:12" ht="12.75">
      <c r="A103">
        <v>2003</v>
      </c>
      <c r="B103" t="s">
        <v>23</v>
      </c>
      <c r="C103">
        <v>35179</v>
      </c>
      <c r="D103">
        <v>2131</v>
      </c>
      <c r="E103">
        <v>30</v>
      </c>
      <c r="F103" s="6">
        <f t="shared" si="1"/>
        <v>0.014077897700610043</v>
      </c>
      <c r="G103">
        <v>15</v>
      </c>
      <c r="H103">
        <v>7</v>
      </c>
      <c r="I103">
        <v>1</v>
      </c>
      <c r="J103">
        <v>7</v>
      </c>
      <c r="K103">
        <v>0</v>
      </c>
      <c r="L103">
        <v>0</v>
      </c>
    </row>
    <row r="104" spans="1:12" ht="12.75">
      <c r="A104">
        <v>2004</v>
      </c>
      <c r="B104" t="s">
        <v>23</v>
      </c>
      <c r="C104">
        <v>35453</v>
      </c>
      <c r="D104">
        <v>1751</v>
      </c>
      <c r="E104">
        <v>30</v>
      </c>
      <c r="F104" s="6">
        <f t="shared" si="1"/>
        <v>0.017133066818960593</v>
      </c>
      <c r="G104">
        <v>12</v>
      </c>
      <c r="H104">
        <v>10</v>
      </c>
      <c r="I104">
        <v>3</v>
      </c>
      <c r="J104">
        <v>4</v>
      </c>
      <c r="K104">
        <v>1</v>
      </c>
      <c r="L104">
        <v>0</v>
      </c>
    </row>
    <row r="105" spans="1:12" ht="12.75">
      <c r="A105">
        <v>2005</v>
      </c>
      <c r="B105" t="s">
        <v>23</v>
      </c>
      <c r="C105">
        <v>35517</v>
      </c>
      <c r="D105">
        <v>1665</v>
      </c>
      <c r="E105">
        <v>52</v>
      </c>
      <c r="F105" s="6">
        <f t="shared" si="1"/>
        <v>0.03123123123123123</v>
      </c>
      <c r="G105">
        <v>25</v>
      </c>
      <c r="H105">
        <v>14</v>
      </c>
      <c r="I105">
        <v>5</v>
      </c>
      <c r="J105">
        <v>8</v>
      </c>
      <c r="K105">
        <v>0</v>
      </c>
      <c r="L105">
        <v>0</v>
      </c>
    </row>
    <row r="106" spans="1:12" ht="12.75">
      <c r="A106">
        <v>2006</v>
      </c>
      <c r="B106" t="s">
        <v>23</v>
      </c>
      <c r="C106">
        <v>35517</v>
      </c>
      <c r="D106">
        <v>1729</v>
      </c>
      <c r="E106">
        <v>32</v>
      </c>
      <c r="F106" s="6">
        <f t="shared" si="1"/>
        <v>0.01850780798149219</v>
      </c>
      <c r="G106">
        <v>15</v>
      </c>
      <c r="H106">
        <v>10</v>
      </c>
      <c r="I106">
        <v>5</v>
      </c>
      <c r="J106">
        <v>2</v>
      </c>
      <c r="K106">
        <v>0</v>
      </c>
      <c r="L106">
        <v>0</v>
      </c>
    </row>
    <row r="107" spans="1:12" ht="12.75">
      <c r="A107">
        <v>2007</v>
      </c>
      <c r="B107" t="s">
        <v>23</v>
      </c>
      <c r="C107">
        <v>35517</v>
      </c>
      <c r="D107">
        <v>2387</v>
      </c>
      <c r="E107">
        <v>30</v>
      </c>
      <c r="F107" s="6">
        <f t="shared" si="1"/>
        <v>0.012568077084206116</v>
      </c>
      <c r="G107">
        <v>15</v>
      </c>
      <c r="H107">
        <v>7</v>
      </c>
      <c r="I107">
        <v>6</v>
      </c>
      <c r="J107">
        <v>2</v>
      </c>
      <c r="K107">
        <v>0</v>
      </c>
      <c r="L107">
        <v>0</v>
      </c>
    </row>
    <row r="108" spans="1:12" ht="12.75">
      <c r="A108" s="3">
        <v>2000</v>
      </c>
      <c r="B108" s="3" t="s">
        <v>24</v>
      </c>
      <c r="C108" s="3">
        <v>18596</v>
      </c>
      <c r="D108" s="3">
        <v>920</v>
      </c>
      <c r="E108" s="3">
        <v>6</v>
      </c>
      <c r="F108" s="7">
        <f t="shared" si="1"/>
        <v>0.006521739130434782</v>
      </c>
      <c r="G108" s="3">
        <v>1</v>
      </c>
      <c r="H108" s="3">
        <v>3</v>
      </c>
      <c r="I108" s="3">
        <v>0</v>
      </c>
      <c r="J108" s="3">
        <v>1</v>
      </c>
      <c r="K108" s="3">
        <v>1</v>
      </c>
      <c r="L108" s="3">
        <v>0</v>
      </c>
    </row>
    <row r="109" spans="1:12" ht="12.75">
      <c r="A109" s="3">
        <v>2001</v>
      </c>
      <c r="B109" s="3" t="s">
        <v>24</v>
      </c>
      <c r="C109" s="3">
        <v>18487</v>
      </c>
      <c r="D109" s="3">
        <v>760</v>
      </c>
      <c r="E109" s="3">
        <v>7</v>
      </c>
      <c r="F109" s="7">
        <f t="shared" si="1"/>
        <v>0.009210526315789473</v>
      </c>
      <c r="G109" s="3">
        <v>2</v>
      </c>
      <c r="H109" s="3">
        <v>3</v>
      </c>
      <c r="I109" s="3">
        <v>2</v>
      </c>
      <c r="J109" s="3">
        <v>0</v>
      </c>
      <c r="K109" s="3">
        <v>0</v>
      </c>
      <c r="L109" s="3">
        <v>0</v>
      </c>
    </row>
    <row r="110" spans="1:12" ht="12.75">
      <c r="A110" s="3">
        <v>2002</v>
      </c>
      <c r="B110" s="3" t="s">
        <v>24</v>
      </c>
      <c r="C110" s="3">
        <v>18199</v>
      </c>
      <c r="D110" s="3">
        <v>1189</v>
      </c>
      <c r="E110" s="3">
        <v>2</v>
      </c>
      <c r="F110" s="7">
        <f t="shared" si="1"/>
        <v>0.001682085786375105</v>
      </c>
      <c r="G110" s="3">
        <v>2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</row>
    <row r="111" spans="1:12" ht="12.75">
      <c r="A111" s="3">
        <v>2003</v>
      </c>
      <c r="B111" s="3" t="s">
        <v>24</v>
      </c>
      <c r="C111" s="3">
        <v>18031</v>
      </c>
      <c r="D111" s="3">
        <v>1980</v>
      </c>
      <c r="E111" s="3">
        <v>8</v>
      </c>
      <c r="F111" s="7">
        <f t="shared" si="1"/>
        <v>0.00404040404040404</v>
      </c>
      <c r="G111" s="3">
        <v>5</v>
      </c>
      <c r="H111" s="3">
        <v>3</v>
      </c>
      <c r="I111" s="3">
        <v>0</v>
      </c>
      <c r="J111" s="3">
        <v>0</v>
      </c>
      <c r="K111" s="3">
        <v>0</v>
      </c>
      <c r="L111" s="3">
        <v>0</v>
      </c>
    </row>
    <row r="112" spans="1:12" ht="12.75">
      <c r="A112" s="3">
        <v>2004</v>
      </c>
      <c r="B112" s="3" t="s">
        <v>24</v>
      </c>
      <c r="C112" s="3">
        <v>17926</v>
      </c>
      <c r="D112" s="3">
        <v>1847</v>
      </c>
      <c r="E112" s="3">
        <v>11</v>
      </c>
      <c r="F112" s="7">
        <f t="shared" si="1"/>
        <v>0.005955603681645912</v>
      </c>
      <c r="G112" s="3">
        <v>5</v>
      </c>
      <c r="H112" s="3">
        <v>2</v>
      </c>
      <c r="I112" s="3">
        <v>0</v>
      </c>
      <c r="J112" s="3">
        <v>4</v>
      </c>
      <c r="K112" s="3">
        <v>0</v>
      </c>
      <c r="L112" s="3">
        <v>0</v>
      </c>
    </row>
    <row r="113" spans="1:12" ht="12.75">
      <c r="A113" s="3">
        <v>2005</v>
      </c>
      <c r="B113" s="3" t="s">
        <v>24</v>
      </c>
      <c r="C113" s="3">
        <v>17934</v>
      </c>
      <c r="D113" s="3">
        <v>2163</v>
      </c>
      <c r="E113" s="3">
        <v>8</v>
      </c>
      <c r="F113" s="7">
        <f t="shared" si="1"/>
        <v>0.0036985668053629217</v>
      </c>
      <c r="G113" s="3">
        <v>4</v>
      </c>
      <c r="H113" s="3">
        <v>2</v>
      </c>
      <c r="I113" s="3">
        <v>2</v>
      </c>
      <c r="J113" s="3">
        <v>0</v>
      </c>
      <c r="K113" s="3">
        <v>0</v>
      </c>
      <c r="L113" s="3">
        <v>0</v>
      </c>
    </row>
    <row r="114" spans="1:12" ht="12.75">
      <c r="A114" s="3">
        <v>2006</v>
      </c>
      <c r="B114" s="3" t="s">
        <v>24</v>
      </c>
      <c r="C114" s="3">
        <v>17934</v>
      </c>
      <c r="D114" s="3">
        <v>526</v>
      </c>
      <c r="E114" s="3">
        <v>21</v>
      </c>
      <c r="F114" s="7">
        <f t="shared" si="1"/>
        <v>0.039923954372623575</v>
      </c>
      <c r="G114" s="3">
        <v>15</v>
      </c>
      <c r="H114" s="3">
        <v>5</v>
      </c>
      <c r="I114" s="3">
        <v>1</v>
      </c>
      <c r="J114" s="3">
        <v>0</v>
      </c>
      <c r="K114" s="3">
        <v>0</v>
      </c>
      <c r="L114" s="3">
        <v>0</v>
      </c>
    </row>
    <row r="115" spans="1:12" ht="12.75">
      <c r="A115" s="3">
        <v>2007</v>
      </c>
      <c r="B115" s="3" t="s">
        <v>24</v>
      </c>
      <c r="C115" s="3">
        <v>17934</v>
      </c>
      <c r="D115" s="3">
        <v>2013</v>
      </c>
      <c r="E115" s="3">
        <v>4</v>
      </c>
      <c r="F115" s="7">
        <f t="shared" si="1"/>
        <v>0.001987083954297069</v>
      </c>
      <c r="G115" s="3">
        <v>4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1:12" ht="12.75">
      <c r="A116">
        <v>2000</v>
      </c>
      <c r="B116" t="s">
        <v>25</v>
      </c>
      <c r="C116">
        <v>13630</v>
      </c>
      <c r="D116" s="4">
        <v>940</v>
      </c>
      <c r="E116" s="4">
        <v>9</v>
      </c>
      <c r="F116" s="6">
        <f t="shared" si="1"/>
        <v>0.009574468085106383</v>
      </c>
      <c r="G116" s="4">
        <v>6</v>
      </c>
      <c r="H116" s="4">
        <v>2</v>
      </c>
      <c r="I116" s="4">
        <v>0</v>
      </c>
      <c r="J116" s="4">
        <v>1</v>
      </c>
      <c r="K116" s="4">
        <v>0</v>
      </c>
      <c r="L116" s="4">
        <v>0</v>
      </c>
    </row>
    <row r="117" spans="1:12" ht="12.75">
      <c r="A117">
        <v>2001</v>
      </c>
      <c r="B117" t="s">
        <v>25</v>
      </c>
      <c r="C117">
        <v>13568</v>
      </c>
      <c r="D117" s="4">
        <v>1434</v>
      </c>
      <c r="E117" s="4">
        <v>12</v>
      </c>
      <c r="F117" s="6">
        <f t="shared" si="1"/>
        <v>0.008368200836820083</v>
      </c>
      <c r="G117" s="4">
        <v>3</v>
      </c>
      <c r="H117" s="4">
        <v>4</v>
      </c>
      <c r="I117" s="4">
        <v>4</v>
      </c>
      <c r="J117" s="4">
        <v>0</v>
      </c>
      <c r="K117" s="4">
        <v>1</v>
      </c>
      <c r="L117" s="4">
        <v>0</v>
      </c>
    </row>
    <row r="118" spans="1:12" ht="12.75">
      <c r="A118">
        <v>2002</v>
      </c>
      <c r="B118" t="s">
        <v>25</v>
      </c>
      <c r="C118">
        <v>13554</v>
      </c>
      <c r="D118">
        <v>1228</v>
      </c>
      <c r="E118">
        <v>12</v>
      </c>
      <c r="F118" s="6">
        <f t="shared" si="1"/>
        <v>0.009771986970684038</v>
      </c>
      <c r="G118">
        <v>5</v>
      </c>
      <c r="H118">
        <v>1</v>
      </c>
      <c r="I118">
        <v>4</v>
      </c>
      <c r="J118">
        <v>2</v>
      </c>
      <c r="K118">
        <v>0</v>
      </c>
      <c r="L118">
        <v>0</v>
      </c>
    </row>
    <row r="119" spans="1:12" ht="12.75">
      <c r="A119">
        <v>2003</v>
      </c>
      <c r="B119" t="s">
        <v>25</v>
      </c>
      <c r="C119">
        <v>13563</v>
      </c>
      <c r="D119">
        <v>1484</v>
      </c>
      <c r="E119">
        <v>18</v>
      </c>
      <c r="F119" s="6">
        <f t="shared" si="1"/>
        <v>0.012129380053908356</v>
      </c>
      <c r="G119">
        <v>12</v>
      </c>
      <c r="H119">
        <v>5</v>
      </c>
      <c r="I119">
        <v>1</v>
      </c>
      <c r="J119">
        <v>0</v>
      </c>
      <c r="K119">
        <v>0</v>
      </c>
      <c r="L119">
        <v>0</v>
      </c>
    </row>
    <row r="120" spans="1:12" ht="12.75">
      <c r="A120">
        <v>2004</v>
      </c>
      <c r="B120" t="s">
        <v>25</v>
      </c>
      <c r="C120">
        <v>13601</v>
      </c>
      <c r="D120">
        <v>1408</v>
      </c>
      <c r="E120">
        <v>5</v>
      </c>
      <c r="F120" s="6">
        <f t="shared" si="1"/>
        <v>0.0035511363636363635</v>
      </c>
      <c r="G120">
        <v>3</v>
      </c>
      <c r="H120">
        <v>2</v>
      </c>
      <c r="I120">
        <v>0</v>
      </c>
      <c r="J120">
        <v>0</v>
      </c>
      <c r="K120">
        <v>0</v>
      </c>
      <c r="L120">
        <v>0</v>
      </c>
    </row>
    <row r="121" spans="1:12" ht="12.75">
      <c r="A121">
        <v>2005</v>
      </c>
      <c r="B121" t="s">
        <v>25</v>
      </c>
      <c r="C121">
        <v>13644</v>
      </c>
      <c r="D121">
        <v>2800</v>
      </c>
      <c r="E121">
        <v>5</v>
      </c>
      <c r="F121" s="6">
        <f t="shared" si="1"/>
        <v>0.0017857142857142857</v>
      </c>
      <c r="G121">
        <v>4</v>
      </c>
      <c r="H121">
        <v>1</v>
      </c>
      <c r="I121">
        <v>0</v>
      </c>
      <c r="J121">
        <v>0</v>
      </c>
      <c r="K121">
        <v>0</v>
      </c>
      <c r="L121">
        <v>0</v>
      </c>
    </row>
    <row r="122" spans="1:12" ht="12.75">
      <c r="A122">
        <v>2006</v>
      </c>
      <c r="B122" t="s">
        <v>25</v>
      </c>
      <c r="C122">
        <v>13644</v>
      </c>
      <c r="D122">
        <v>1962</v>
      </c>
      <c r="E122">
        <v>15</v>
      </c>
      <c r="F122" s="6">
        <f t="shared" si="1"/>
        <v>0.00764525993883792</v>
      </c>
      <c r="G122">
        <v>5</v>
      </c>
      <c r="H122">
        <v>2</v>
      </c>
      <c r="I122">
        <v>6</v>
      </c>
      <c r="J122">
        <v>2</v>
      </c>
      <c r="K122">
        <v>0</v>
      </c>
      <c r="L122">
        <v>0</v>
      </c>
    </row>
    <row r="123" spans="1:12" ht="12.75">
      <c r="A123">
        <v>2007</v>
      </c>
      <c r="B123" t="s">
        <v>25</v>
      </c>
      <c r="C123">
        <v>13644</v>
      </c>
      <c r="D123">
        <v>2177</v>
      </c>
      <c r="E123">
        <v>7</v>
      </c>
      <c r="F123" s="6">
        <f t="shared" si="1"/>
        <v>0.003215434083601286</v>
      </c>
      <c r="G123">
        <v>3</v>
      </c>
      <c r="H123">
        <v>3</v>
      </c>
      <c r="I123">
        <v>1</v>
      </c>
      <c r="J123">
        <v>0</v>
      </c>
      <c r="K123">
        <v>0</v>
      </c>
      <c r="L123">
        <v>0</v>
      </c>
    </row>
    <row r="124" spans="1:12" ht="12.75">
      <c r="A124" s="3">
        <v>2000</v>
      </c>
      <c r="B124" s="3" t="s">
        <v>28</v>
      </c>
      <c r="C124" s="3">
        <f aca="true" t="shared" si="2" ref="C124:D130">C116+C108+C100+C92+C84+C76+C68+C60+C52+C44+C36+C28+C20+C12+C4</f>
        <v>320380</v>
      </c>
      <c r="D124" s="3">
        <f t="shared" si="2"/>
        <v>24050</v>
      </c>
      <c r="E124" s="3">
        <f>E116+E108+E100+E92+E76++E84+E68+E60+E52+E44+E36+E28+E20+E12+E4</f>
        <v>240</v>
      </c>
      <c r="F124" s="7">
        <f t="shared" si="1"/>
        <v>0.00997920997920998</v>
      </c>
      <c r="G124" s="3">
        <f aca="true" t="shared" si="3" ref="G124:L129">G116+G108+G100+G92+G84+G76+G68+G60+G52+G44+G36+G28+G20+G12+G4</f>
        <v>110</v>
      </c>
      <c r="H124" s="3">
        <f t="shared" si="3"/>
        <v>53</v>
      </c>
      <c r="I124" s="3">
        <f t="shared" si="3"/>
        <v>27</v>
      </c>
      <c r="J124" s="3">
        <f t="shared" si="3"/>
        <v>45</v>
      </c>
      <c r="K124" s="3">
        <f t="shared" si="3"/>
        <v>5</v>
      </c>
      <c r="L124" s="3">
        <f t="shared" si="3"/>
        <v>0</v>
      </c>
    </row>
    <row r="125" spans="1:12" ht="12.75">
      <c r="A125" s="3">
        <v>2001</v>
      </c>
      <c r="B125" s="3" t="s">
        <v>29</v>
      </c>
      <c r="C125" s="3">
        <f t="shared" si="2"/>
        <v>321326</v>
      </c>
      <c r="D125" s="3">
        <f t="shared" si="2"/>
        <v>25620</v>
      </c>
      <c r="E125" s="3">
        <f>E117+E109+E101+E93+E85+E77+E69+E61+E53+E45+E37+E29+E21+E13+E5</f>
        <v>285</v>
      </c>
      <c r="F125" s="7">
        <f t="shared" si="1"/>
        <v>0.011124121779859485</v>
      </c>
      <c r="G125" s="3">
        <f t="shared" si="3"/>
        <v>140</v>
      </c>
      <c r="H125" s="3">
        <f t="shared" si="3"/>
        <v>65</v>
      </c>
      <c r="I125" s="3">
        <f t="shared" si="3"/>
        <v>40</v>
      </c>
      <c r="J125" s="3">
        <f t="shared" si="3"/>
        <v>31</v>
      </c>
      <c r="K125" s="3">
        <f t="shared" si="3"/>
        <v>5</v>
      </c>
      <c r="L125" s="3">
        <f t="shared" si="3"/>
        <v>4</v>
      </c>
    </row>
    <row r="126" spans="1:12" ht="12.75">
      <c r="A126" s="3">
        <v>2002</v>
      </c>
      <c r="B126" s="3" t="s">
        <v>29</v>
      </c>
      <c r="C126" s="3">
        <f t="shared" si="2"/>
        <v>322129</v>
      </c>
      <c r="D126" s="3">
        <f t="shared" si="2"/>
        <v>26497</v>
      </c>
      <c r="E126" s="3">
        <f>E118+E110+E102+E94+E86+E78+E70+E62+E54+E46+E38+E30+E22+E14+E6</f>
        <v>216</v>
      </c>
      <c r="F126" s="7">
        <f t="shared" si="1"/>
        <v>0.008151866249009323</v>
      </c>
      <c r="G126" s="3">
        <f t="shared" si="3"/>
        <v>101</v>
      </c>
      <c r="H126" s="3">
        <f t="shared" si="3"/>
        <v>54</v>
      </c>
      <c r="I126" s="3">
        <f t="shared" si="3"/>
        <v>29</v>
      </c>
      <c r="J126" s="3">
        <f t="shared" si="3"/>
        <v>29</v>
      </c>
      <c r="K126" s="3">
        <f t="shared" si="3"/>
        <v>2</v>
      </c>
      <c r="L126" s="3">
        <f t="shared" si="3"/>
        <v>1</v>
      </c>
    </row>
    <row r="127" spans="1:12" ht="12.75">
      <c r="A127" s="3">
        <v>2003</v>
      </c>
      <c r="B127" s="3" t="s">
        <v>29</v>
      </c>
      <c r="C127" s="3">
        <f t="shared" si="2"/>
        <v>324176</v>
      </c>
      <c r="D127" s="3">
        <f t="shared" si="2"/>
        <v>31220</v>
      </c>
      <c r="E127" s="3">
        <f>SUM(E119+E111+E103+E95+E87+E79+E71+E63+E55+E47+E39+E31+E23+E15+E7)</f>
        <v>213</v>
      </c>
      <c r="F127" s="7">
        <f t="shared" si="1"/>
        <v>0.006822549647661756</v>
      </c>
      <c r="G127" s="3">
        <f t="shared" si="3"/>
        <v>120</v>
      </c>
      <c r="H127" s="3">
        <f t="shared" si="3"/>
        <v>42</v>
      </c>
      <c r="I127" s="3">
        <f t="shared" si="3"/>
        <v>23</v>
      </c>
      <c r="J127" s="3">
        <f t="shared" si="3"/>
        <v>22</v>
      </c>
      <c r="K127" s="3">
        <f t="shared" si="3"/>
        <v>6</v>
      </c>
      <c r="L127" s="3">
        <f t="shared" si="3"/>
        <v>0</v>
      </c>
    </row>
    <row r="128" spans="1:12" ht="12.75">
      <c r="A128" s="3">
        <v>2004</v>
      </c>
      <c r="B128" s="3" t="s">
        <v>29</v>
      </c>
      <c r="C128" s="3">
        <f t="shared" si="2"/>
        <v>326905</v>
      </c>
      <c r="D128" s="3">
        <f t="shared" si="2"/>
        <v>23927</v>
      </c>
      <c r="E128" s="3">
        <f>SUM(E120,E112,E104,E96,E88,E80,E72,E64,E56,E48,E40,E32,E24,E16,E8,)</f>
        <v>146</v>
      </c>
      <c r="F128" s="7">
        <f t="shared" si="1"/>
        <v>0.006101893258661763</v>
      </c>
      <c r="G128" s="3">
        <f t="shared" si="3"/>
        <v>60</v>
      </c>
      <c r="H128" s="3">
        <f t="shared" si="3"/>
        <v>36</v>
      </c>
      <c r="I128" s="3">
        <f t="shared" si="3"/>
        <v>20</v>
      </c>
      <c r="J128" s="3">
        <f t="shared" si="3"/>
        <v>24</v>
      </c>
      <c r="K128" s="3">
        <f t="shared" si="3"/>
        <v>6</v>
      </c>
      <c r="L128" s="3">
        <f t="shared" si="3"/>
        <v>0</v>
      </c>
    </row>
    <row r="129" spans="1:12" ht="12.75">
      <c r="A129" s="3">
        <v>2005</v>
      </c>
      <c r="B129" s="3" t="s">
        <v>29</v>
      </c>
      <c r="C129" s="3">
        <f t="shared" si="2"/>
        <v>328682</v>
      </c>
      <c r="D129" s="3">
        <f t="shared" si="2"/>
        <v>26960</v>
      </c>
      <c r="E129" s="3">
        <f>SUM(E121,E113,E105,E97,E89,E81,E73,E65,E57,E49,E41,E33,E25,E17,E9,)</f>
        <v>210</v>
      </c>
      <c r="F129" s="7">
        <f t="shared" si="1"/>
        <v>0.007789317507418398</v>
      </c>
      <c r="G129" s="3">
        <f>G121+G113+G105+G97+G89+G81+G73+G65+G57+G49+G41+G33+G25+G17+G9</f>
        <v>95</v>
      </c>
      <c r="H129" s="3">
        <f t="shared" si="3"/>
        <v>57</v>
      </c>
      <c r="I129" s="3">
        <f t="shared" si="3"/>
        <v>26</v>
      </c>
      <c r="J129" s="3">
        <f t="shared" si="3"/>
        <v>29</v>
      </c>
      <c r="K129" s="3">
        <f t="shared" si="3"/>
        <v>3</v>
      </c>
      <c r="L129" s="3">
        <f t="shared" si="3"/>
        <v>0</v>
      </c>
    </row>
    <row r="130" spans="1:12" ht="12.75">
      <c r="A130" s="3">
        <v>2006</v>
      </c>
      <c r="B130" s="3" t="s">
        <v>29</v>
      </c>
      <c r="C130" s="3">
        <f t="shared" si="2"/>
        <v>328682</v>
      </c>
      <c r="D130" s="3">
        <f t="shared" si="2"/>
        <v>18120</v>
      </c>
      <c r="E130" s="3">
        <v>157</v>
      </c>
      <c r="F130" s="7">
        <f t="shared" si="1"/>
        <v>0.008664459161147903</v>
      </c>
      <c r="G130" s="3">
        <f>G122+G114+G106+G98+G90+G82+G74+G66+G58+G50+G42+G34+G26+G18+G10</f>
        <v>87</v>
      </c>
      <c r="H130" s="3">
        <f aca="true" t="shared" si="4" ref="H130:L131">H122+H114+H106+H98+H90+H82+H74+H66+H58+H50+H42+H34+H26+H18+H10</f>
        <v>38</v>
      </c>
      <c r="I130" s="3">
        <f t="shared" si="4"/>
        <v>21</v>
      </c>
      <c r="J130" s="3">
        <f t="shared" si="4"/>
        <v>11</v>
      </c>
      <c r="K130" s="3">
        <f t="shared" si="4"/>
        <v>0</v>
      </c>
      <c r="L130" s="3">
        <f t="shared" si="4"/>
        <v>0</v>
      </c>
    </row>
    <row r="131" spans="1:12" ht="12.75">
      <c r="A131" s="3">
        <v>2007</v>
      </c>
      <c r="B131" s="3" t="s">
        <v>29</v>
      </c>
      <c r="C131" s="3">
        <f>C123+C115+C107+C99+C91+C83+C75+C67+C59+C51+C43+C35+C27+C19+C11</f>
        <v>328682</v>
      </c>
      <c r="D131" s="3">
        <v>35031</v>
      </c>
      <c r="E131" s="3">
        <v>134</v>
      </c>
      <c r="F131" s="7">
        <f t="shared" si="1"/>
        <v>0.003825183408980617</v>
      </c>
      <c r="G131" s="3">
        <f>G123+G115+G107+G99+G91+G83+G75+G67+G59+G51+G43+G35+G27+G19+G11</f>
        <v>69</v>
      </c>
      <c r="H131" s="3">
        <f t="shared" si="4"/>
        <v>32</v>
      </c>
      <c r="I131" s="3">
        <f t="shared" si="4"/>
        <v>19</v>
      </c>
      <c r="J131" s="3">
        <f t="shared" si="4"/>
        <v>14</v>
      </c>
      <c r="K131" s="3">
        <f t="shared" si="4"/>
        <v>1</v>
      </c>
      <c r="L131" s="3">
        <f t="shared" si="4"/>
        <v>0</v>
      </c>
    </row>
  </sheetData>
  <mergeCells count="8">
    <mergeCell ref="A1:L1"/>
    <mergeCell ref="E2:E3"/>
    <mergeCell ref="F2:F3"/>
    <mergeCell ref="G2:L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r:id="rId1"/>
  <ignoredErrors>
    <ignoredError sqref="F125:F1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Jones</dc:creator>
  <cp:keywords/>
  <dc:description/>
  <cp:lastModifiedBy>kristab.quarles</cp:lastModifiedBy>
  <cp:lastPrinted>2008-02-26T13:45:06Z</cp:lastPrinted>
  <dcterms:created xsi:type="dcterms:W3CDTF">2008-01-29T19:49:15Z</dcterms:created>
  <dcterms:modified xsi:type="dcterms:W3CDTF">2008-05-27T15:03:28Z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1044189036</vt:i4>
  </property>
  <property fmtid="{D5CDD505-2E9C-101B-9397-08002B2CF9AE}" pid="3" name="_EmailSubject">
    <vt:lpwstr>Data and Maps for Website</vt:lpwstr>
  </property>
  <property fmtid="{D5CDD505-2E9C-101B-9397-08002B2CF9AE}" pid="4" name="_AuthorEmail">
    <vt:lpwstr>Kate.Jones@ky.gov</vt:lpwstr>
  </property>
  <property fmtid="{D5CDD505-2E9C-101B-9397-08002B2CF9AE}" pid="5" name="_AuthorEmailDisplayName">
    <vt:lpwstr>Jones, Kate (CHS PH)</vt:lpwstr>
  </property>
  <property fmtid="{D5CDD505-2E9C-101B-9397-08002B2CF9AE}" pid="6" name="_ReviewingToolsShownOnce">
    <vt:lpwstr/>
  </property>
</Properties>
</file>